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SO 01-10-01" sheetId="3" r:id="rId3"/>
    <sheet name="SO 01-13-01" sheetId="4" r:id="rId4"/>
    <sheet name="SO 01-79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<sst xmlns="http://schemas.openxmlformats.org/spreadsheetml/2006/main" count="2993" uniqueCount="789">
  <si>
    <t>Aspe</t>
  </si>
  <si>
    <t>Rekapitulace ceny</t>
  </si>
  <si>
    <t>S631900285</t>
  </si>
  <si>
    <t>Doplnění závor na přejezdu P3340 trati Lovosice - Česká Lípa</t>
  </si>
  <si>
    <t>ZŘ</t>
  </si>
  <si>
    <t>20230119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</si>
  <si>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</si>
  <si>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</si>
  <si>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</si>
  <si>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</si>
  <si>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</si>
  <si>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</si>
  <si>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</si>
  <si>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</si>
  <si>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</si>
  <si>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</si>
  <si>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01-01-31</t>
  </si>
  <si>
    <t>PZS v km 43,596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</si>
  <si>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</si>
  <si>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</si>
  <si>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</si>
  <si>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</si>
  <si>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</si>
  <si>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</si>
  <si>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</si>
  <si>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</si>
  <si>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</si>
  <si>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</si>
  <si>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</si>
  <si>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</si>
  <si>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</si>
  <si>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</si>
  <si>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</si>
  <si>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</si>
  <si>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</si>
  <si>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</si>
  <si>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</si>
  <si>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</si>
  <si>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</si>
  <si>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</si>
  <si>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</si>
  <si>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</si>
  <si>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</si>
  <si>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</si>
  <si>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</si>
  <si>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</si>
  <si>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</si>
  <si>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</si>
  <si>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</t>
  </si>
  <si>
    <t>015140</t>
  </si>
  <si>
    <t/>
  </si>
  <si>
    <t>POPLATKY ZA LIKVIDACI ODPADŮ NEKONTAMINOVANÝCH - 17 01 01 BETON Z DEMOLIC OBJEKTŮ, ZÁKLADŮ TV</t>
  </si>
  <si>
    <t>T</t>
  </si>
  <si>
    <t>2022_OTSKP</t>
  </si>
  <si>
    <t>PP</t>
  </si>
  <si>
    <t>VV</t>
  </si>
  <si>
    <t>Základové patky stojanů</t>
  </si>
  <si>
    <t>TS</t>
  </si>
  <si>
    <t>Technická specifikace položky odpovídá příslušné cenové soustavě</t>
  </si>
  <si>
    <t>015310</t>
  </si>
  <si>
    <t>POPLATKY ZA LIKVIDACI ODPADŮ NEKONTAMINOVANÝCH - 16 02 14 ELEKTROŠROT (VYŘAZENÁ EL. ZAŘÍZENÍ A PŘÍSTR. - AL, CU A VZ. KOVY)</t>
  </si>
  <si>
    <t>Elektrošrot, výstražníky a závorové stojany</t>
  </si>
  <si>
    <t>11120</t>
  </si>
  <si>
    <t>ODSTRANĚNÍ KŘOVIN</t>
  </si>
  <si>
    <t>M2</t>
  </si>
  <si>
    <t>Odstranění náletových dřevin, křoví pro výkop</t>
  </si>
  <si>
    <t>4</t>
  </si>
  <si>
    <t>13283</t>
  </si>
  <si>
    <t>HLOUBENÍ RÝH ŠÍŘ DO 2M PAŽ I NEPAŽ TŘ. II</t>
  </si>
  <si>
    <t>M3</t>
  </si>
  <si>
    <t>Hloubení 60m délky, 0,5m šířky a 0,5m hloubky; hloubení pro základové patky technologického objektu, závorových stojanů.</t>
  </si>
  <si>
    <t>5</t>
  </si>
  <si>
    <t>14173</t>
  </si>
  <si>
    <t>PROTLAČOVÁNÍ POTRUBÍ Z PLAST HMOT DN DO 200MM</t>
  </si>
  <si>
    <t>M</t>
  </si>
  <si>
    <t>Protlak pod kolejí a komunikací</t>
  </si>
  <si>
    <t>6</t>
  </si>
  <si>
    <t>17411</t>
  </si>
  <si>
    <t>ZÁSYP JAM A RÝH ZEMINOU SE ZHUTNĚNÍM</t>
  </si>
  <si>
    <t>Zásyp 60m délky, 0,5m šířky a 0,5m hloubky</t>
  </si>
  <si>
    <t>7</t>
  </si>
  <si>
    <t>18130</t>
  </si>
  <si>
    <t>ÚPRAVA PLÁNĚ BEZ ZHUTNĚNÍ</t>
  </si>
  <si>
    <t>Úprava po dokončení prací</t>
  </si>
  <si>
    <t>8</t>
  </si>
  <si>
    <t>21461H</t>
  </si>
  <si>
    <t>SEPARAČNÍ GEOTEXTILIE DO 1000G/M2</t>
  </si>
  <si>
    <t>Geotextilie pro ochranu kolejového svršku.</t>
  </si>
  <si>
    <t>9</t>
  </si>
  <si>
    <t>46511</t>
  </si>
  <si>
    <t>DLAŽBY Z DÍLCŮ BETONOVÝCH</t>
  </si>
  <si>
    <t>Dlažba kolem technologického objektu a před záv. Stojan</t>
  </si>
  <si>
    <t>10</t>
  </si>
  <si>
    <t>701005</t>
  </si>
  <si>
    <t>VYHLEDÁVACÍ MARKER ZEMNÍ S MOŽNOSTÍ ZÁPISU</t>
  </si>
  <si>
    <t>KUS</t>
  </si>
  <si>
    <t>Markery na lomové body a spojky</t>
  </si>
  <si>
    <t>11</t>
  </si>
  <si>
    <t>702112</t>
  </si>
  <si>
    <t>KABELOVÝ ŽLAB ZEMNÍ VČETNĚ KRYTU SVĚTLÉ ŠÍŘKY PŘES 120 DO 250 MM</t>
  </si>
  <si>
    <t>Pro kabelizaci k záv. stojanům a výstražníkům PZS 43,596</t>
  </si>
  <si>
    <t>12</t>
  </si>
  <si>
    <t>702312</t>
  </si>
  <si>
    <t>ZAKRYTÍ KABELŮ VÝSTRAŽNOU FÓLIÍ ŠÍŘKY PŘES 20 DO 40 CM</t>
  </si>
  <si>
    <t>Zakrytí trasy 1290m</t>
  </si>
  <si>
    <t>13</t>
  </si>
  <si>
    <t>702422</t>
  </si>
  <si>
    <t>KABELOVÝ PROSTUP DO OBJEKTU PŘES ZÁKLAD BETONOVÝ SVĚTLÉ ŠÍŘKY PŘES 100 DO 200 MM</t>
  </si>
  <si>
    <t>Prostup do technologického objektu</t>
  </si>
  <si>
    <t>14</t>
  </si>
  <si>
    <t>703755</t>
  </si>
  <si>
    <t>PROTIPOŽÁRNÍ UCPÁVKA PROSTUPU KABELOVÉHO PR. DO 200MM, DO EI 90 MIN.</t>
  </si>
  <si>
    <t>15</t>
  </si>
  <si>
    <t>741B11</t>
  </si>
  <si>
    <t>ZEMNÍCÍ TYČ FEZN DÉLKY DO 2 M</t>
  </si>
  <si>
    <t>Zemnění rozváděče PZS 43,596</t>
  </si>
  <si>
    <t>16</t>
  </si>
  <si>
    <t>742H13</t>
  </si>
  <si>
    <t>KABEL NN ČTYŘ- A PĚTIŽÍLOVÝ CU S PLASTOVOU IZOLACÍ OD 25 DO 50 MM2</t>
  </si>
  <si>
    <t>Kabelové schéma, tabulka kabelů.</t>
  </si>
  <si>
    <t>17</t>
  </si>
  <si>
    <t>742L11</t>
  </si>
  <si>
    <t>UKONČENÍ DVOU AŽ PĚTIŽÍLOVÉHO KABELU V ROZVADĚČI NEBO NA PŘÍSTROJI DO 2,5 MM2</t>
  </si>
  <si>
    <t>18</t>
  </si>
  <si>
    <t>742L12</t>
  </si>
  <si>
    <t>UKONČENÍ DVOU AŽ PĚTIŽÍLOVÉHO KABELU V ROZVADĚČI NEBO NA PŘÍSTROJI OD 4 DO 16 MM2</t>
  </si>
  <si>
    <t>19</t>
  </si>
  <si>
    <t>742L13</t>
  </si>
  <si>
    <t>UKONČENÍ DVOU AŽ PĚTIŽÍLOVÉHO KABELU V ROZVADĚČI NEBO NA PŘÍSTROJI OD 25 DO 50 MM2</t>
  </si>
  <si>
    <t>20</t>
  </si>
  <si>
    <t>742P14</t>
  </si>
  <si>
    <t>ZATAŽENÍ KABELU DO CHRÁNIČKY - KABEL PŘES 4 KG/M</t>
  </si>
  <si>
    <t>Zatažení kabelizace do protlaků</t>
  </si>
  <si>
    <t>21</t>
  </si>
  <si>
    <t>743733</t>
  </si>
  <si>
    <t>ÚPRAVA ROZVADĚČE NN PRO ZAPLOMBOVÁNÍ</t>
  </si>
  <si>
    <t>KPL</t>
  </si>
  <si>
    <t>Úprava stávajícího rozváděče</t>
  </si>
  <si>
    <t>22</t>
  </si>
  <si>
    <t>744231</t>
  </si>
  <si>
    <t>KABELOVÁ SKŘÍŇ VENKOVNÍ SPOLEČNÁ PŘÍSTROJOVÁ PRO PŘEJEZDY</t>
  </si>
  <si>
    <t>Společná skříň přístrojová pro PZS 43,596</t>
  </si>
  <si>
    <t>23</t>
  </si>
  <si>
    <t>744633</t>
  </si>
  <si>
    <t>JISTIČ TŘÍPÓLOVÝ (10 KA) OD 13 DO 20 A</t>
  </si>
  <si>
    <t>Jistič pro PRE1</t>
  </si>
  <si>
    <t>24</t>
  </si>
  <si>
    <t>744O14</t>
  </si>
  <si>
    <t>ELEKTROMĚR</t>
  </si>
  <si>
    <t>Elektroměr do SSP</t>
  </si>
  <si>
    <t>25</t>
  </si>
  <si>
    <t>744Q22</t>
  </si>
  <si>
    <t>SVODIČ PŘEPĚTÍ TYP 1+2 (TŘÍDA B+C) 3-4 PÓLOVÝ</t>
  </si>
  <si>
    <t>Svodič přepětí rozváděče SSP</t>
  </si>
  <si>
    <t>26</t>
  </si>
  <si>
    <t>7467D1</t>
  </si>
  <si>
    <t>STOJAN PRO AKUMULÁTORY/BATERIE DO 150 AH</t>
  </si>
  <si>
    <t>Stojan pro baterii</t>
  </si>
  <si>
    <t>27</t>
  </si>
  <si>
    <t>747213</t>
  </si>
  <si>
    <t>CELKOVÁ PROHLÍDKA, ZKOUŠENÍ, MĚŘENÍ A VYHOTOVENÍ VÝCHOZÍ REVIZNÍ ZPRÁVY, PRO OBJEM IN PŘES 500 DO 1000 TIS. KČ</t>
  </si>
  <si>
    <t>Prohlídka, přezkoušení, měření vyhotovení výchozí rev. zprávy PZS 43,596 a SSP</t>
  </si>
  <si>
    <t>28</t>
  </si>
  <si>
    <t>747214</t>
  </si>
  <si>
    <t>CELKOVÁ PROHLÍDKA, ZKOUŠENÍ, MĚŘENÍ A VYHOTOVENÍ VÝCHOZÍ REVIZNÍ ZPRÁVY, PRO OBJEM IN - PŘÍPLATEK ZA KAŽDÝCH DALŠÍCH I ZAPOČATÝCH 500 TIS. KČ</t>
  </si>
  <si>
    <t>29</t>
  </si>
  <si>
    <t>747411</t>
  </si>
  <si>
    <t>MĚŘENÍ ZEMNÍCH ODPORŮ - ZEMNIČE PRVNÍHO NEBO SAMOSTATNÉHO</t>
  </si>
  <si>
    <t>Měření zemniče</t>
  </si>
  <si>
    <t>30</t>
  </si>
  <si>
    <t>747413</t>
  </si>
  <si>
    <t>MĚŘENÍ ZEMNÍCH ODPORŮ - ZEMNICÍ SÍTĚ DÉLKY PÁSKU DO 100 M</t>
  </si>
  <si>
    <t>Měření uzemnění rozváděče PZS 43,596</t>
  </si>
  <si>
    <t>31</t>
  </si>
  <si>
    <t>747521</t>
  </si>
  <si>
    <t>ZKOUŠKY VODIČŮ A KABELŮ OVLÁDACÍCH OD 5 DO 12 ŽIL</t>
  </si>
  <si>
    <t>32</t>
  </si>
  <si>
    <t>747522</t>
  </si>
  <si>
    <t>ZKOUŠKY VODIČŮ A KABELŮ OVLÁDACÍCH PŘES 12 DO 24 ŽIL</t>
  </si>
  <si>
    <t>33</t>
  </si>
  <si>
    <t>747523</t>
  </si>
  <si>
    <t>ZKOUŠKY VODIČŮ A KABELŮ OVLÁDACÍCH PŘES 24 DO 48 ŽIL</t>
  </si>
  <si>
    <t>34</t>
  </si>
  <si>
    <t>75A131</t>
  </si>
  <si>
    <t>KABEL METALICKÝ DVOUPLÁŠŤOVÝ DO 12 PÁRŮ - DODÁVKA</t>
  </si>
  <si>
    <t>KMPÁR</t>
  </si>
  <si>
    <t>35</t>
  </si>
  <si>
    <t>75A217</t>
  </si>
  <si>
    <t>ZATAŽENÍ A SPOJKOVÁNÍ KABELŮ DO 12 PÁRŮ - MONTÁŽ</t>
  </si>
  <si>
    <t>36</t>
  </si>
  <si>
    <t>75A311</t>
  </si>
  <si>
    <t>KABELOVÁ FORMA (UKONČENÍ KABELŮ) PRO KABELY ZABEZPEČOVACÍ DO 12 PÁRŮ</t>
  </si>
  <si>
    <t>37</t>
  </si>
  <si>
    <t>75A312</t>
  </si>
  <si>
    <t>KABELOVÁ FORMA (UKONČENÍ KABELŮ) PRO KABELY ZABEZPEČOVACÍ PŘES 12 PÁRŮ</t>
  </si>
  <si>
    <t>38</t>
  </si>
  <si>
    <t>75B421</t>
  </si>
  <si>
    <t>STOJANOVÁ ŘADA PRO 2 STOJANY - DODÁVKA</t>
  </si>
  <si>
    <t>Stojanová řada pro stojan PZS 43,596 a počítače náprav</t>
  </si>
  <si>
    <t>39</t>
  </si>
  <si>
    <t>75B427</t>
  </si>
  <si>
    <t>STOJANOVÁ ŘADA PRO 2 STOJANY - MONTÁŽ</t>
  </si>
  <si>
    <t>40</t>
  </si>
  <si>
    <t>75B428</t>
  </si>
  <si>
    <t>STOJANOVÁ ŘADA PRO 2 STOJANY - DEMONTÁŽ</t>
  </si>
  <si>
    <t>Demontáž stávající stojanové řady</t>
  </si>
  <si>
    <t>41</t>
  </si>
  <si>
    <t>75B497</t>
  </si>
  <si>
    <t>SKŘÍŇ KABELOVÁ - MONTÁŽ</t>
  </si>
  <si>
    <t>42</t>
  </si>
  <si>
    <t>75B519</t>
  </si>
  <si>
    <t>SKŘÍŇ TECHNOLOGICKÝCH POČÍTAČŮ - ÚPRAVA</t>
  </si>
  <si>
    <t>Úprava skříně s technologií ESA 44 v ŽST Litoměřice h.n.</t>
  </si>
  <si>
    <t>43</t>
  </si>
  <si>
    <t>75B541</t>
  </si>
  <si>
    <t>SKŘÍŇ (STOJAN) VOLNÉ VAZBY - DODÁVKA</t>
  </si>
  <si>
    <t>Stojan pro počítače náprav</t>
  </si>
  <si>
    <t>44</t>
  </si>
  <si>
    <t>75B547</t>
  </si>
  <si>
    <t>SKŘÍŇ (STOJAN) VOLNÉ VAZBY - MONTÁŽ</t>
  </si>
  <si>
    <t>45</t>
  </si>
  <si>
    <t>75B548</t>
  </si>
  <si>
    <t>SKŘÍŇ (STOJAN) VOLNÉ VAZBY - DEMONTÁŽ</t>
  </si>
  <si>
    <t>Demontáž stávajících stojanů</t>
  </si>
  <si>
    <t>46</t>
  </si>
  <si>
    <t>75B6G8</t>
  </si>
  <si>
    <t>USMĚRŇOVAČ - DEMONTÁŽ</t>
  </si>
  <si>
    <t>Demontáž stávajícího dobíječe</t>
  </si>
  <si>
    <t>47</t>
  </si>
  <si>
    <t>75B6O1</t>
  </si>
  <si>
    <t>BEZÚDRŽBOVÁ BATERIE 24 V/490 AH - DODÁVKA</t>
  </si>
  <si>
    <t>Baterie pro technologii PZS 43,596 a počítače náprav</t>
  </si>
  <si>
    <t>48</t>
  </si>
  <si>
    <t>75B6T7</t>
  </si>
  <si>
    <t>BATERIE - MONTÁŽ</t>
  </si>
  <si>
    <t>Baterie pro technologii PZS 43,596</t>
  </si>
  <si>
    <t>49</t>
  </si>
  <si>
    <t>75B6T8</t>
  </si>
  <si>
    <t>BATERIE - DEMONTÁŽ</t>
  </si>
  <si>
    <t>Demontáž stávající baterie</t>
  </si>
  <si>
    <t>50</t>
  </si>
  <si>
    <t>75B871</t>
  </si>
  <si>
    <t>ZAŘÍZENÍ BEZPEČNÉ KOMUNIKACE MEZI ZABEZPEČOVACÍMI ZAŘÍZENÍMI (32 PERIFERIÍ) - DODÁVKA</t>
  </si>
  <si>
    <t>Diagnostický systém PZS 43,596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</si>
  <si>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</si>
  <si>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</si>
  <si>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</si>
  <si>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</si>
  <si>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</si>
  <si>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</si>
  <si>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Úprava SW ESA 44 v ŽST Litoměřice h.n.</t>
  </si>
  <si>
    <t>53</t>
  </si>
  <si>
    <t>75C917</t>
  </si>
  <si>
    <t>SNÍMAČ POČÍTAČE NÁPRAV - MONTÁŽ</t>
  </si>
  <si>
    <t>Montáž demontovanýc čidel u přejezdu LTPB6 a LTPB7</t>
  </si>
  <si>
    <t>54</t>
  </si>
  <si>
    <t>75C918</t>
  </si>
  <si>
    <t>SNÍMAČ POČÍTAČE NÁPRAV - DEMONTÁŽ</t>
  </si>
  <si>
    <t>Demontáž stávajících čidel u přejezduLTPB6 a LTPB7</t>
  </si>
  <si>
    <t>55</t>
  </si>
  <si>
    <t>75C931</t>
  </si>
  <si>
    <t>SKŘÍŇ S POČÍTAČI NÁPRAV 8 BODŮ/7 ÚSEKŮ - DODÁVKA</t>
  </si>
  <si>
    <t>Skříně do stojanu s poč. náprav PZS 43,596</t>
  </si>
  <si>
    <t>56</t>
  </si>
  <si>
    <t>75C937</t>
  </si>
  <si>
    <t>SKŘÍŇ S POČÍTAČI NÁPRAV 8 BODŮ/7 ÚSEKŮ - MONTÁŽ</t>
  </si>
  <si>
    <t>57</t>
  </si>
  <si>
    <t>75C938</t>
  </si>
  <si>
    <t>SKŘÍŇ S POČÍTAČI NÁPRAV 8 BODŮ/7 ÚSEKŮ - DEMONTÁŽ</t>
  </si>
  <si>
    <t>Demontáž stávajících skříní počítačů náprav</t>
  </si>
  <si>
    <t>58</t>
  </si>
  <si>
    <t>75D111</t>
  </si>
  <si>
    <t>SKŘÍŇ LOGIKY RELÉOVÉHO PŘEJEZDOVÉHO ZABEZPEČOVACÍHO ZAŘÍZENÍ - DODÁVKA</t>
  </si>
  <si>
    <t>Technologie reléová s elektronickými doplňky pro PZS 43,596</t>
  </si>
  <si>
    <t>59</t>
  </si>
  <si>
    <t>75D117</t>
  </si>
  <si>
    <t>SKŘÍŇ LOGIKY RELÉOVÉHO PŘEJEZDOVÉHO ZABEZPEČOVACÍHO ZAŘÍZENÍ - MONTÁŽ</t>
  </si>
  <si>
    <t>60</t>
  </si>
  <si>
    <t>75D161</t>
  </si>
  <si>
    <t>RELÉOVÝ DOMEK (DO 18 M2) PREFABRIKOVANÝ, IZOLOVANÝ, S KLIMATIZACÍ A VNITŘNÍ KABELIZACÍ - DODÁVKA</t>
  </si>
  <si>
    <t>Technologický objekt PZS 43,596; 3x3m</t>
  </si>
  <si>
    <t>61</t>
  </si>
  <si>
    <t>75D167</t>
  </si>
  <si>
    <t>RELÉOVÝ DOMEK (DO 18 M2) PREFABRIKOVANÝ - MONTÁŽ</t>
  </si>
  <si>
    <t>62</t>
  </si>
  <si>
    <t>75D168</t>
  </si>
  <si>
    <t>RELÉOVÝ DOMEK (DO 18 M2) PREFABRIKOVANÝ - DEMONTÁŽ</t>
  </si>
  <si>
    <t>Demontáž stávajícího objektu</t>
  </si>
  <si>
    <t>63</t>
  </si>
  <si>
    <t>75D181</t>
  </si>
  <si>
    <t>NAPÁJECÍ SKŘÍŇ PŘEJEZDOVÉHO ZABEZPEČOVACÍHO ZAŘÍZENÍ - DODÁVKA</t>
  </si>
  <si>
    <t>Napájecí skříň pro PZS 43,596</t>
  </si>
  <si>
    <t>64</t>
  </si>
  <si>
    <t>75D187</t>
  </si>
  <si>
    <t>NAPÁJECÍ SKŘÍŇ PŘEJEZDOVÉHO ZABEZPEČOVACÍHO ZAŘÍZENÍ - MONTÁŽ</t>
  </si>
  <si>
    <t>65</t>
  </si>
  <si>
    <t>75D211</t>
  </si>
  <si>
    <t>VÝSTRAŽNÍK SE ZÁVOROU, 1 SKŘÍŇ - DODÁVKA</t>
  </si>
  <si>
    <t>Závorové stojany "E", "F", "G" a "H" PZS 43,596</t>
  </si>
  <si>
    <t>66</t>
  </si>
  <si>
    <t>75D217</t>
  </si>
  <si>
    <t>VÝSTRAŽNÍK SE ZÁVOROU, 1 SKŘÍŇ - MONTÁŽ</t>
  </si>
  <si>
    <t>67</t>
  </si>
  <si>
    <t>75D218</t>
  </si>
  <si>
    <t>VÝSTRAŽNÍK SE ZÁVOROU, 1 SKŘÍŇ - DEMONTÁŽ</t>
  </si>
  <si>
    <t>Demontáže stávajících závorových stojanů</t>
  </si>
  <si>
    <t>68</t>
  </si>
  <si>
    <t>75D228</t>
  </si>
  <si>
    <t>VÝSTRAŽNÍK BEZ ZÁVORY, 1 SKŘÍŇ - DEMONTÁŽ</t>
  </si>
  <si>
    <t>Demontáž výstražníků bez závor</t>
  </si>
  <si>
    <t>69</t>
  </si>
  <si>
    <t>75D231</t>
  </si>
  <si>
    <t>VÝSTRAŽNÍK SE ZÁVOROU, 2 SKŘÍNĚ - DODÁVKA</t>
  </si>
  <si>
    <t>Závorový stojan "A", "B", "C" a "D" PZS 43,596</t>
  </si>
  <si>
    <t>70</t>
  </si>
  <si>
    <t>75D237</t>
  </si>
  <si>
    <t>VÝSTRAŽNÍK SE ZÁVOROU, 2 SKŘÍNĚ - MONTÁŽ</t>
  </si>
  <si>
    <t>71</t>
  </si>
  <si>
    <t>75D271</t>
  </si>
  <si>
    <t>ZAŘÍZENÍ (PZZ) PRO NEVIDOMÉ - DODÁVKA</t>
  </si>
  <si>
    <t>Zařízení pro nevidomé. Výstražníky "E", "F", "G" a "H"</t>
  </si>
  <si>
    <t>72</t>
  </si>
  <si>
    <t>75D277</t>
  </si>
  <si>
    <t>ZAŘÍZENÍ (PZZ) PRO NEVIDOMÉ - MONTÁŽ</t>
  </si>
  <si>
    <t>73</t>
  </si>
  <si>
    <t>75E197</t>
  </si>
  <si>
    <t>PŘÍPRAVA A CELKOVÉ ZKOUŠKY PŘEJEZDOVÉHO ZABEZPEČOVACÍHO ZAŘÍZENÍ PRO JEDNU KOLEJ</t>
  </si>
  <si>
    <t>Přezkoušení technologie PZS 43,596</t>
  </si>
  <si>
    <t>74</t>
  </si>
  <si>
    <t>75E1C7</t>
  </si>
  <si>
    <t>PROTOKOL UTZ</t>
  </si>
  <si>
    <t>Protokol pro technologii PZS 43,596</t>
  </si>
  <si>
    <t>75</t>
  </si>
  <si>
    <t>75I22X</t>
  </si>
  <si>
    <t>KABEL ZEMNÍ DVOUPLÁŠŤOVÝ BEZ PANCÍŘE PRŮMĚRU ŽÍLY 0,8 MM - MONTÁŽ</t>
  </si>
  <si>
    <t>76</t>
  </si>
  <si>
    <t>75I221</t>
  </si>
  <si>
    <t>KABEL ZEMNÍ DVOUPLÁŠŤOVÝ BEZ PANCÍŘE PRŮMĚRU ŽÍLY 0,8 MM DO 5XN</t>
  </si>
  <si>
    <t>KMČTYŘKA</t>
  </si>
  <si>
    <t>77</t>
  </si>
  <si>
    <t>75IG21</t>
  </si>
  <si>
    <t>SVORKA ROZPOJOVACÍ ZKUŠEBNÍ</t>
  </si>
  <si>
    <t>Pro uzemnění rozváděče PZS 43,596</t>
  </si>
  <si>
    <t>78</t>
  </si>
  <si>
    <t>75IG2X</t>
  </si>
  <si>
    <t>SVORKA ROZPOJOVACÍ ZKUŠEBNÍ - MONTÁŽ</t>
  </si>
  <si>
    <t>79</t>
  </si>
  <si>
    <t>75IG31</t>
  </si>
  <si>
    <t>ZEMNICÍ DESKA FEZN 2000 X 250 X 3 MM</t>
  </si>
  <si>
    <t>80</t>
  </si>
  <si>
    <t>75IG3X</t>
  </si>
  <si>
    <t>ZEMNICÍ DESKA FEZN 2000 X 250 X 3 MM - MONTÁŽ</t>
  </si>
  <si>
    <t>81</t>
  </si>
  <si>
    <t>75IG61</t>
  </si>
  <si>
    <t>VEDENÍ UZEMŇOVACÍ V ZEMI Z FEZN DRÁTU DO 120 MM2</t>
  </si>
  <si>
    <t>82</t>
  </si>
  <si>
    <t>75IG6X</t>
  </si>
  <si>
    <t>VEDENÍ UZEMŇOVACÍ V ZEMI Z FEZN DRÁTU DO 120 MM2 - MONTÁŽ</t>
  </si>
  <si>
    <t>83</t>
  </si>
  <si>
    <t>75IH41</t>
  </si>
  <si>
    <t>UKONČENÍ KABELU FORMA KABELOVÁ DÉLKY PŘES 0,5 M DO 5XN</t>
  </si>
  <si>
    <t>84</t>
  </si>
  <si>
    <t>75IH91</t>
  </si>
  <si>
    <t>UKONČENÍ KABELU ŠTÍTEK KABELOVÝ</t>
  </si>
  <si>
    <t>Kabelové štítky pro všechny kabely</t>
  </si>
  <si>
    <t>85</t>
  </si>
  <si>
    <t>75IH9X</t>
  </si>
  <si>
    <t>UKONČENÍ KABELU ŠTÍTEK KABELOVÝ - MONTÁŽ</t>
  </si>
  <si>
    <t>86</t>
  </si>
  <si>
    <t>899121</t>
  </si>
  <si>
    <t>MŘÍŽE OCELOVÉ SAMOSTATNÉ</t>
  </si>
  <si>
    <t>Mříže pro technologický objekt PZS 43,596</t>
  </si>
  <si>
    <t>87</t>
  </si>
  <si>
    <t>R1</t>
  </si>
  <si>
    <t>Vypracování a projednání přechodné úpravy provozu na pozemní komunikaci při vypnutí přejezdového zabezpečovacího zařízení</t>
  </si>
  <si>
    <t>R-položka</t>
  </si>
  <si>
    <t>Dopravní značení pro výluku</t>
  </si>
  <si>
    <t>88</t>
  </si>
  <si>
    <t>R2</t>
  </si>
  <si>
    <t>Pronájem přechodného dopravního značení při vypnutí přejezdového zabezpečovacího zařízení za 1 týden základní sestavy</t>
  </si>
  <si>
    <t>89</t>
  </si>
  <si>
    <t>R3</t>
  </si>
  <si>
    <t>Pronájem přechodného dopravního značení pro uzavírku přejezdu za 1 týden základní sestavy</t>
  </si>
  <si>
    <t>90</t>
  </si>
  <si>
    <t>R4</t>
  </si>
  <si>
    <t>Osazení přechodného dopravního značení při vypnutí přejezdového zabezpečovacího zařízení základní sestavy</t>
  </si>
  <si>
    <t>91</t>
  </si>
  <si>
    <t>R5</t>
  </si>
  <si>
    <t>Osazení přechodného dopravního značení pro uzavírku přejezdu základní sestavy</t>
  </si>
  <si>
    <t>92</t>
  </si>
  <si>
    <t>R6</t>
  </si>
  <si>
    <t>Realizační dokumentace stavby (RDS)</t>
  </si>
  <si>
    <t>[bez vazby na CS]</t>
  </si>
  <si>
    <t>Vypracování RDS u vybraných PS viz technická specifikace položky.</t>
  </si>
  <si>
    <t>v předepsaném rozsahu a počtu dle VTP a ZTP</t>
  </si>
  <si>
    <t>Položka zahrnuje veškeré činnosti nezbytné k vypracování realizační dokumentace stavby (dále také RDS).</t>
  </si>
  <si>
    <t>93</t>
  </si>
  <si>
    <t>742H12</t>
  </si>
  <si>
    <t>KABEL NN ČTYŘ- A PĚTIŽÍLOVÝ CU S PLASTOVOU IZOLACÍ OD 4 DO 16 MM2</t>
  </si>
  <si>
    <t>94</t>
  </si>
  <si>
    <t>747511</t>
  </si>
  <si>
    <t>ZKOUŠKY VODIČŮ A KABELŮ NN PRŮŘEZU ŽÍLY DO 5X25 MM2</t>
  </si>
  <si>
    <t>95</t>
  </si>
  <si>
    <t>742G21</t>
  </si>
  <si>
    <t>KABEL NN DVOU- A TŘÍŽÍLOVÝ AL S PLASTOVOU IZOLACÍ DO 2,5 MM2</t>
  </si>
  <si>
    <t>96</t>
  </si>
  <si>
    <t>D.2.1.1</t>
  </si>
  <si>
    <t>Železniční svršek a spodek</t>
  </si>
  <si>
    <t xml:space="preserve">  SO 01-10-01</t>
  </si>
  <si>
    <t>Přejezd P3340, železniční spodek a svršek</t>
  </si>
  <si>
    <t>SO 01-10-01</t>
  </si>
  <si>
    <t>0</t>
  </si>
  <si>
    <t>Všeobecné podmínky</t>
  </si>
  <si>
    <t>015150</t>
  </si>
  <si>
    <t>POPLATKY ZA LIKVIDACI ODPADŮ NEKONTAMINOVANÝCH - 17 05 08 ŠTĚRK Z KOLEJIŠTĚ (ODPAD PO RECYKLACI)</t>
  </si>
  <si>
    <t>268,6*1,8</t>
  </si>
  <si>
    <t>015210</t>
  </si>
  <si>
    <t>POPLATKY ZA LIKVIDACI ODPADŮ NEKONTAMINOVANÝCH - 17 01 01 ŽELEZNIČNÍ PRAŽCE BETONOVÉ</t>
  </si>
  <si>
    <t>Betonové pražce</t>
  </si>
  <si>
    <t>149*0,270</t>
  </si>
  <si>
    <t>015250</t>
  </si>
  <si>
    <t>POPLATKY ZA LIKVIDACI ODPADŮ NEKONTAMINOVANÝCH - 17 02 03 POLYETYLÉNOVÉ PODLOŽKY (ŽEL. SVRŠEK)</t>
  </si>
  <si>
    <t>z km 43,577 - 43,668</t>
  </si>
  <si>
    <t>298*0,15/1000</t>
  </si>
  <si>
    <t>015260</t>
  </si>
  <si>
    <t>POPLATKY ZA LIKVIDACI ODPADŮ NEKONTAMINOVANÝCH - 07 02 99 PRYŽOVÉ PODLOŽKY (ŽEL. SVRŠEK)</t>
  </si>
  <si>
    <t>z km 43,578 - 43,668</t>
  </si>
  <si>
    <t>298*0,163/1000</t>
  </si>
  <si>
    <t>02730</t>
  </si>
  <si>
    <t>POMOC PRÁCE ZŘÍZ NEBO ZAJIŠŤ OCHRANU INŽENÝRSKÝCH SÍTÍ</t>
  </si>
  <si>
    <t>Vytyčení inženýrských sítí, provedení kontrolních kopaných sond. Zajištění příčných přechodů 4x10 m do nových vyztužených betonových žlabů s podsypem. Výšková úprava křižujících tras 10,0 + 4 x 7,0 m s novým podsypem. Nové dělené chráničky v dl. 3x7 m. Zajištění kabelu podél trativodu v délce 190m - ruční odkopání, vyvěsení a vrácení zpět k trativodní rýze. Ochrana křižujícího vodovodu a plynovodu v oblasti přejezdu během realizace.</t>
  </si>
  <si>
    <t>15111</t>
  </si>
  <si>
    <t>POPLATKY ZA LIKVIDACI ODPADŮ NEKONTAMINOVANÝCH - 17 05 04 VYTĚŽENÉ ZEMINY A HORNINY - I. TŘÍDA TĚŽITELNOSTI</t>
  </si>
  <si>
    <t>Z hloubení trativodu a však žebra</t>
  </si>
  <si>
    <t>88,3*1,8</t>
  </si>
  <si>
    <t>Zemní práce</t>
  </si>
  <si>
    <t>132738</t>
  </si>
  <si>
    <t>HLOUBENÍ RÝH ŠÍŘ DO 2M PAŽ I NEPAŽ TŘ. I, ODVOZ DO 20KM</t>
  </si>
  <si>
    <t>Hloubení trativodu a vsakovacího žebra</t>
  </si>
  <si>
    <t>(190*0,2)+(100,6*0,5)=88,3 M3</t>
  </si>
  <si>
    <t>18110</t>
  </si>
  <si>
    <t>ÚPRAVA PLÁNĚ SE ZHUTNĚNÍM V HORNINĚ TŘ. I</t>
  </si>
  <si>
    <t>Úprava pláně železničního spodku ve sklonu 5% v místě nové koleje a snížení nivelety</t>
  </si>
  <si>
    <t>191,6*5</t>
  </si>
  <si>
    <t>Základy</t>
  </si>
  <si>
    <t>21150</t>
  </si>
  <si>
    <t>SANAČNÍ ŽEBRA Z KAMENIVA</t>
  </si>
  <si>
    <t>Vsakovací žebro v dl. 100,6 m</t>
  </si>
  <si>
    <t>100,6*0,5*1=50,300</t>
  </si>
  <si>
    <t>21197</t>
  </si>
  <si>
    <t>OPLÁŠTĚNÍ ODVODŇOVACÍCH ŽEBER Z GEOTEXTILIE</t>
  </si>
  <si>
    <t>100,6*2,5=201,200</t>
  </si>
  <si>
    <t>21264</t>
  </si>
  <si>
    <t>TRATIVODY KOMPLET Z TRUB Z PLAST HMOT DN DO 200MM</t>
  </si>
  <si>
    <t>Vpravo km 43,477 - 43,667</t>
  </si>
  <si>
    <t>190 m</t>
  </si>
  <si>
    <t>21461</t>
  </si>
  <si>
    <t>SEPARAČNÍ GEOTEXTILIE</t>
  </si>
  <si>
    <t>Do trativodů</t>
  </si>
  <si>
    <t>190*2=380,000</t>
  </si>
  <si>
    <t>451313</t>
  </si>
  <si>
    <t>PODKLADNÍ A VÝPLŇOVÉ VRSTVY Z PROSTÉHO BETONU C16/20</t>
  </si>
  <si>
    <t>Podbetonování trativodu pod komunikací</t>
  </si>
  <si>
    <t>12*0,6*0,05</t>
  </si>
  <si>
    <t>894846</t>
  </si>
  <si>
    <t>ŠACHTY KANALIZAČNÍ PLASTOVÉ D 400MM</t>
  </si>
  <si>
    <t>Trativodní šachty PEHD DN400</t>
  </si>
  <si>
    <t>7 ks</t>
  </si>
  <si>
    <t>Komunikace</t>
  </si>
  <si>
    <t>512550</t>
  </si>
  <si>
    <t>KOLEJOVÉ LOŽE - ZŘÍZENÍ Z KAMENIVA HRUBÉHO DRCENÉHO (ŠTĚRK)</t>
  </si>
  <si>
    <t>V km 43,477-43,577 a 43,577 - 43,668</t>
  </si>
  <si>
    <t>126,756+114,66</t>
  </si>
  <si>
    <t>512570</t>
  </si>
  <si>
    <t>KOLEJOVÉ LOŽE - ZŘÍZENÍ Z KAMENIVA HRUBÉHO UŽITÉHO</t>
  </si>
  <si>
    <t>Zřízení zapuštěného kolejového lože - výplň stezek výziskem z kolejového lože</t>
  </si>
  <si>
    <t>2*(174*0,5)</t>
  </si>
  <si>
    <t>513550</t>
  </si>
  <si>
    <t>KOLEJOVÉ LOŽE - DOPLNĚNÍ Z KAMENIVA HRUBÉHO DRCENÉHO (ŠTĚRK)</t>
  </si>
  <si>
    <t>84,504+76,44+66 m3 (2xSa na stáv úseky)</t>
  </si>
  <si>
    <t>528152</t>
  </si>
  <si>
    <t>KOLEJ 49 E1, ROZD. "C", BEZSTYKOVÁ, PR. BET. BEZPODKLADNICOVÝ, UP. PRUŽNÉ</t>
  </si>
  <si>
    <t>Ostatní úseky mimo přejezdy v km 43,577 - 43,668</t>
  </si>
  <si>
    <t>90,648-25 = 85,209m</t>
  </si>
  <si>
    <t>528352</t>
  </si>
  <si>
    <t>KOLEJ 49 E1, ROZD. "U", BEZSTYKOVÁ, PR. BET. BEZPODKLADNICOVÝ, UP. PRUŽNÉ</t>
  </si>
  <si>
    <t>V místě přejezdu a přechodů</t>
  </si>
  <si>
    <t>25 m dle TZ</t>
  </si>
  <si>
    <t>52A131</t>
  </si>
  <si>
    <t>KOLEJ 49 E1 REGENEROVANÁ, ROZD. "C", BEZSTYKOVÁ, PR. BET. PODKLADNICOVÝ, UP. TUHÉ</t>
  </si>
  <si>
    <t>km 43,477 147-43,577 760 vložení zpět roštu v místě snížení nivelety</t>
  </si>
  <si>
    <t>100,613 m</t>
  </si>
  <si>
    <t>542312</t>
  </si>
  <si>
    <t>NÁSLEDNÁ ÚPRAVA SMĚROVÉHO A VÝŠKOVÉHO USPOŘÁDÁNÍ KOLEJE - PRAŽCE BETONOVÉ</t>
  </si>
  <si>
    <t>Propracování GPK km 43,477 - 43,802</t>
  </si>
  <si>
    <t>325 m</t>
  </si>
  <si>
    <t>543331</t>
  </si>
  <si>
    <t>VÝMĚNA KOLEJNICE 49 E1 JEDNOTLIVĚ</t>
  </si>
  <si>
    <t>Vložky do opětovně vkládaného úseku</t>
  </si>
  <si>
    <t>5+5</t>
  </si>
  <si>
    <t>545121</t>
  </si>
  <si>
    <t>SVAR KOLEJNIC (STEJNÉHO TVARU) 49 E1, T JEDNOTLIVĚ</t>
  </si>
  <si>
    <t>Uvažováno v místě nové koleje 10ks + v místě snížení nivelety 10 ks</t>
  </si>
  <si>
    <t>10+10</t>
  </si>
  <si>
    <t>549210</t>
  </si>
  <si>
    <t>PRAŽCOVÁ KOTVA V NOVĚ ZŘIZOVANÉ KOLEJI</t>
  </si>
  <si>
    <t>v km 43,580 889 - 43,688 408 na každém 2. pražci</t>
  </si>
  <si>
    <t>72 kusů</t>
  </si>
  <si>
    <t>549311</t>
  </si>
  <si>
    <t>ZRUŠENÍ A ZNOVUZŘÍZENÍ BEZSTYKOVÉ KOLEJE NA NEDEMONTOVANÝCH ÚSECÍCH V KOLEJI</t>
  </si>
  <si>
    <t>km 43,477-43,668 + 2x50m</t>
  </si>
  <si>
    <t>191+100</t>
  </si>
  <si>
    <t>549510</t>
  </si>
  <si>
    <t>ŘEZÁNÍ KOLEJNIC</t>
  </si>
  <si>
    <t>včetně vyřezání starých svárů</t>
  </si>
  <si>
    <t>8+20</t>
  </si>
  <si>
    <t>925110R</t>
  </si>
  <si>
    <t>DRÁŽNÍ STEZKY Z DRTI TL. DO 50 MM</t>
  </si>
  <si>
    <t>oboustranně v km 43,477-43,668 (odečtené přejezdové konstrukce)</t>
  </si>
  <si>
    <t>2*(191-17,4)*1,3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</si>
  <si>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</si>
  <si>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Ostatní konstrukce a práce</t>
  </si>
  <si>
    <t>965010</t>
  </si>
  <si>
    <t>ODSTRANĚNÍ KOLEJOVÉHO LOŽE A DRÁŽNÍCH STEZEK</t>
  </si>
  <si>
    <t>V km 43,477-43,577 a 43,577-43,668</t>
  </si>
  <si>
    <t>251,5+191,1</t>
  </si>
  <si>
    <t>965021</t>
  </si>
  <si>
    <t>ODSTRANĚNÍ KOLEJOVÉHO LOŽE A DRÁŽNÍCH STEZEK - ODVOZ NA SKLÁDKU</t>
  </si>
  <si>
    <t>M3KM</t>
  </si>
  <si>
    <t>174 m3 se využije zpět do stavby</t>
  </si>
  <si>
    <t>(442,6-174)*20</t>
  </si>
  <si>
    <t>965112</t>
  </si>
  <si>
    <t>DEMONTÁŽ KOLEJE NA BETONOVÝCH PRAŽCÍCH DO KOLEJOVÝCH POLÍ S ODVOZEM NA MONTÁŽNÍ ZÁKLADNU BEZ NÁSLEDNÉHO ROZEBRÁNÍ</t>
  </si>
  <si>
    <t>km 43,477-43,577 v místě snížení nivelety</t>
  </si>
  <si>
    <t>965114</t>
  </si>
  <si>
    <t>DEMONTÁŽ KOLEJE NA BETONOVÝCH PRAŽCÍCH ROZEBRÁNÍM DO SOUČÁSTÍ</t>
  </si>
  <si>
    <t>km 43,577 - 43,668 výměna svršku přes přejezdy</t>
  </si>
  <si>
    <t>90,648 m</t>
  </si>
  <si>
    <t>965115</t>
  </si>
  <si>
    <t>DEMONTÁŽ KOLEJE NA BETONOVÝCH PRAŽCÍCH - ODVOZ ROZEBRANÝCH SOUČÁSTÍ NA MONTÁŽNÍ ZÁKLADNU</t>
  </si>
  <si>
    <t>tkm</t>
  </si>
  <si>
    <t>Odvoz kolejnic a upevňovadel</t>
  </si>
  <si>
    <t>8,95x1 km</t>
  </si>
  <si>
    <t>965116</t>
  </si>
  <si>
    <t>DEMONTÁŽ KOLEJE NA BETONOVÝCH PRAŽCÍCH - ODVOZ ROZEBRANÝCH SOUČÁSTÍ (Z MÍSTA DEMONTÁŽE NEBO Z MONTÁŽNÍ ZÁKLADNY) K LIKVIDACI</t>
  </si>
  <si>
    <t>Odvoz betonových pražců na sládku</t>
  </si>
  <si>
    <t>40,23*20 km</t>
  </si>
  <si>
    <t>D.2.1.3</t>
  </si>
  <si>
    <t>Přejezdy a přechody</t>
  </si>
  <si>
    <t xml:space="preserve">  SO 01-13-01</t>
  </si>
  <si>
    <t>Přejezd P3340, železniční přejezd</t>
  </si>
  <si>
    <t>SO 01-13-01</t>
  </si>
  <si>
    <t>015111</t>
  </si>
  <si>
    <t>Z výkopu pro skladbu vozovky</t>
  </si>
  <si>
    <t>31,16*1,8</t>
  </si>
  <si>
    <t>015130</t>
  </si>
  <si>
    <t>POPLATKY ZA LIKVIDACI ODPADŮ NEKONTAMINOVANÝCH - 17 03 02 VYBOURANÝ ASFALTOVÝ BETON BEZ DEHTU</t>
  </si>
  <si>
    <t>Asfaltobeton</t>
  </si>
  <si>
    <t>45,886+12,1 t</t>
  </si>
  <si>
    <t>Betonové panely + beton ze základů + dlažba + obrubníky</t>
  </si>
  <si>
    <t>(2*7,35)*0,15*2,5+(4,86*2,4)+(0,864*2,5)+0,735</t>
  </si>
  <si>
    <t>03710</t>
  </si>
  <si>
    <t>POMOC PRÁCE ZAJIŠŤ NEBO ZŘÍZ OBJÍŽĎKY A PŘÍSTUP CESTY</t>
  </si>
  <si>
    <t>Náklady související s DIO</t>
  </si>
  <si>
    <t>11313</t>
  </si>
  <si>
    <t>ODSTRANĚNÍ KRYTU ZPEVNĚNÝCH PLOCH S ASFALTOVÝM POJIVEM</t>
  </si>
  <si>
    <t>Odstranění kdytu chodníků</t>
  </si>
  <si>
    <t>55*0,10</t>
  </si>
  <si>
    <t>11313B</t>
  </si>
  <si>
    <t>ODSTRANĚNÍ KRYTU ZPEVNĚNÝCH PLOCH S ASFALTOVÝM POJIVEM - DOPRAVA</t>
  </si>
  <si>
    <t>(55*0,10)*2,2*20km</t>
  </si>
  <si>
    <t>113178</t>
  </si>
  <si>
    <t>ODSTRAN KRYTU ZPEVNĚNÝCH PLOCH Z DLAŽEB KOSTEK, ODVOZ DO 20KM</t>
  </si>
  <si>
    <t>Části chodníku 10,8m2</t>
  </si>
  <si>
    <t>10,8*0,08</t>
  </si>
  <si>
    <t>113328</t>
  </si>
  <si>
    <t>ODSTRAN PODKL ZPEVNĚNÝCH PLOCH Z KAMENIVA NESTMEL, ODVOZ DO 20KM</t>
  </si>
  <si>
    <t>Odstranění podkladu vozovky u přejezdu a nového chodníku</t>
  </si>
  <si>
    <t>(12*1,8m2) + (57,162*0,1)</t>
  </si>
  <si>
    <t>11352</t>
  </si>
  <si>
    <t>ODSTRANĚNÍ CHODNÍKOVÝCH A SILNIČNÍCH OBRUBNÍKŮ BETONOVÝCH</t>
  </si>
  <si>
    <t>Stávající obrubníky chodníku</t>
  </si>
  <si>
    <t>11352B</t>
  </si>
  <si>
    <t>ODSTRANĚNÍ CHODNÍKOVÝCH A SILNIČNÍCH OBRUBNÍKŮ BETONOVÝCH - DOPRAVA</t>
  </si>
  <si>
    <t>21*0,035*20</t>
  </si>
  <si>
    <t>11372B</t>
  </si>
  <si>
    <t>FRÉZOVÁNÍ ZPEVNĚNÝCH PLOCH ASFALTOVÝCH - DOPRAVA</t>
  </si>
  <si>
    <t>(139,05*0,15)*2,2*20km</t>
  </si>
  <si>
    <t>113748</t>
  </si>
  <si>
    <t>FRÉZOVÁNÍ ZPEVNĚNÝCH PLOCH ASFALTOVÝCH TL. DO 150MM</t>
  </si>
  <si>
    <t>Odstranění asfaltobetonové vozovky</t>
  </si>
  <si>
    <t>63,65+75,4</t>
  </si>
  <si>
    <t>13273</t>
  </si>
  <si>
    <t>HLOUBENÍ RÝH ŠÍŘ DO 2M PAŽ I NEPAŽ TŘ. I</t>
  </si>
  <si>
    <t>Rýhy pro obrubníky</t>
  </si>
  <si>
    <t>47,5*0,08</t>
  </si>
  <si>
    <t>17380</t>
  </si>
  <si>
    <t>ZEMNÍ KRAJNICE A DOSYPÁVKY Z NAKUPOVANÝCH MATERIÁLŮ</t>
  </si>
  <si>
    <t>Zásyp plochy po vybourání stávající živice - zrušení části chodníku</t>
  </si>
  <si>
    <t>2 m3</t>
  </si>
  <si>
    <t>Huntění zemní pláně pod konstrukcí vozovky a chodníku</t>
  </si>
  <si>
    <t>12*(1+1) + 57,162</t>
  </si>
  <si>
    <t>56145</t>
  </si>
  <si>
    <t>KAMENIVO ZPEVNĚNÉ CEMENTEM TL. DO 250MM</t>
  </si>
  <si>
    <t>SC C8/10 tl. 250mm</t>
  </si>
  <si>
    <t>12*(2,2+2,4)</t>
  </si>
  <si>
    <t>56332</t>
  </si>
  <si>
    <t>VOZOVKOVÉ VRSTVY ZE ŠTĚRKODRTI TL. DO 100MM</t>
  </si>
  <si>
    <t>Podkladní vrstva fr. 0/32 pod dlažbou</t>
  </si>
  <si>
    <t>57,162 m2</t>
  </si>
  <si>
    <t>56336</t>
  </si>
  <si>
    <t>VOZOVKOVÉ VRSTVY ZE ŠTĚRKODRTI TL. DO 300MM</t>
  </si>
  <si>
    <t>(2+2,2)*12</t>
  </si>
  <si>
    <t>572211</t>
  </si>
  <si>
    <t>SPOJOVACÍ POSTŘIK Z ASFALTU DO 0,5KG/M2</t>
  </si>
  <si>
    <t>2*134,373 m2</t>
  </si>
  <si>
    <t>574A44</t>
  </si>
  <si>
    <t>ASFALTOVÝ BETON PRO OBRUSNÉ VRSTVY ACO 11+, 11S TL. 50MM</t>
  </si>
  <si>
    <t>134,373 m2</t>
  </si>
  <si>
    <t>574C56</t>
  </si>
  <si>
    <t>ASFALTOVÝ BETON PRO LOŽNÍ VRSTVY ACL 16+, 16S TL. 60MM</t>
  </si>
  <si>
    <t>582612</t>
  </si>
  <si>
    <t>KRYTY Z BETON DLAŽDIC SE ZÁMKEM ŠEDÝCH TL 80MM DO LOŽE Z KAM</t>
  </si>
  <si>
    <t>Přístupové chodníky</t>
  </si>
  <si>
    <t>50.692</t>
  </si>
  <si>
    <t>582618</t>
  </si>
  <si>
    <t>KRYTY Z BETON DLAŽDIC SE ZÁMKEM ŠEDÝCH RELIÉF TL 80MM DO LOŽE Z KAM</t>
  </si>
  <si>
    <t>Signální pásy</t>
  </si>
  <si>
    <t>6.47</t>
  </si>
  <si>
    <t>587206</t>
  </si>
  <si>
    <t>PŘEDLÁŽDĚNÍ KRYTU Z BETONOVÝCH DLAŽDIC SE ZÁMKEM</t>
  </si>
  <si>
    <t>915211</t>
  </si>
  <si>
    <t>VODOROVNÉ DOPRAVNÍ ZNAČENÍ PLASTEM HLADKÉ - DODÁVKA A POKLÁDKA</t>
  </si>
  <si>
    <t>Šíře 150mm, délka 30m</t>
  </si>
  <si>
    <t>0,15*30 m</t>
  </si>
  <si>
    <t>917223</t>
  </si>
  <si>
    <t>SILNIČNÍ A CHODNÍKOVÉ OBRUBY Z BETONOVÝCH OBRUBNÍKŮ ŠÍŘ 100MM</t>
  </si>
  <si>
    <t>Podél vozovky + chodníky</t>
  </si>
  <si>
    <t>(4,5+2,5)+4,5</t>
  </si>
  <si>
    <t>919114</t>
  </si>
  <si>
    <t>ŘEZÁNÍ ASFALTOVÉHO KRYTU VOZOVEK TL DO 200MM</t>
  </si>
  <si>
    <t>Řezání stávající vozovky + chodníku</t>
  </si>
  <si>
    <t>(11,6+16,2)+8,7</t>
  </si>
  <si>
    <t>921112</t>
  </si>
  <si>
    <t>ŽELEZNIČNÍ PŘEJEZD CELOPRYŽOVÝ NA BETONOVÝCH PRAŽCÍCH</t>
  </si>
  <si>
    <t>Přejezd vč. z.z. a základu s vnějším panelem 910 mm</t>
  </si>
  <si>
    <t>36.96</t>
  </si>
  <si>
    <t>921122</t>
  </si>
  <si>
    <t>ŽELEZNIČNÍ PŘECHOD CELOPRYŽOVÝ NA BETONOVÝCH PRAŽCÍCH</t>
  </si>
  <si>
    <t>Přechody vč. z.z. a základu s vnějším panelem 910 mm</t>
  </si>
  <si>
    <t>2*7,392m2</t>
  </si>
  <si>
    <t>965311</t>
  </si>
  <si>
    <t>ROZEBRÁNÍ PŘEJEZDU, PŘECHODU Z DÍLCŮ</t>
  </si>
  <si>
    <t>Přejezd a 2x přechod</t>
  </si>
  <si>
    <t>(16,8+15)+(2*7,35)</t>
  </si>
  <si>
    <t>965312</t>
  </si>
  <si>
    <t>ROZEBRÁNÍ PŘEJEZDU, PŘECHODU Z DÍLCŮ - ODVOZ (NA LIKVIDACI ODPADŮ NEBO JINÉ URČENÉ MÍSTO)</t>
  </si>
  <si>
    <t>Odvoz ŽB panelů na skládku</t>
  </si>
  <si>
    <t>5,512*20 km</t>
  </si>
  <si>
    <t>Odvoz pryžového přejezdu na sklad objednatele vč. z.z.</t>
  </si>
  <si>
    <t>8,1*10km</t>
  </si>
  <si>
    <t>966158</t>
  </si>
  <si>
    <t>BOURÁNÍ KONSTRUKCÍ Z PROST BETONU S ODVOZEM DO 20KM</t>
  </si>
  <si>
    <t>Vybourání základu pod z.z.</t>
  </si>
  <si>
    <t>2*(3+3+12)*0,45*0,3</t>
  </si>
  <si>
    <t>D.2.2.6</t>
  </si>
  <si>
    <t>Drobná architektura a oplocení</t>
  </si>
  <si>
    <t xml:space="preserve">  SO 01-79-01</t>
  </si>
  <si>
    <t>Přejezd P3340, oplocení</t>
  </si>
  <si>
    <t>SO 01-79-01</t>
  </si>
  <si>
    <t>Přebytečný výkopek</t>
  </si>
  <si>
    <t>9,055*1,8</t>
  </si>
  <si>
    <t>Z podezdívky a základů</t>
  </si>
  <si>
    <t>6,22*2,5</t>
  </si>
  <si>
    <t>02943</t>
  </si>
  <si>
    <t>OSTATNÍ POŽADAVKY - VYPRACOVÁNÍ RDS</t>
  </si>
  <si>
    <t>Vypracování RDS ocelové konstrukce plotu a výztuže zídek</t>
  </si>
  <si>
    <t>13183</t>
  </si>
  <si>
    <t>HLOUBENÍ JAM ZAPAŽ I NEPAŽ TŘ II</t>
  </si>
  <si>
    <t>Výkopy pro zídky a patky</t>
  </si>
  <si>
    <t>53,06+2,3</t>
  </si>
  <si>
    <t>13183B</t>
  </si>
  <si>
    <t>HLOUBENÍ JAM ZAPAŽ I NEPAŽ TŘ. II - DOPRAVA</t>
  </si>
  <si>
    <t>Přebytečný výkopek na skládku</t>
  </si>
  <si>
    <t>9,055*1,8*20</t>
  </si>
  <si>
    <t>Zásyp výkopů výziskem; okolo zídky+ zásyp patek</t>
  </si>
  <si>
    <t>47,53+1,4</t>
  </si>
  <si>
    <t>Hutnění dna výkopu pod podezdívkou, pod patkami</t>
  </si>
  <si>
    <t>(47*0,6)+(0,7*0,7*3)</t>
  </si>
  <si>
    <t>18232</t>
  </si>
  <si>
    <t>ROZPROSTŘENÍ ORNICE V ROVINĚ V TL DO 0,15M</t>
  </si>
  <si>
    <t>Ohumusování podél nové podezdívky</t>
  </si>
  <si>
    <t>23.5</t>
  </si>
  <si>
    <t>18241</t>
  </si>
  <si>
    <t>ZALOŽENÍ TRÁVNÍKU RUČNÍM VÝSEVEM</t>
  </si>
  <si>
    <t>Osetí travním semenem (45-60g/m2)</t>
  </si>
  <si>
    <t>Svislé konstrukce</t>
  </si>
  <si>
    <t>27211</t>
  </si>
  <si>
    <t>ZÁKLADY Z DÍLCŮ BETONOVÝCH</t>
  </si>
  <si>
    <t>Ztracené bednění š. 200m výplň z betonu C30/37; podezdívka + patky zábradlí</t>
  </si>
  <si>
    <t>47*0,2*1m + 0,4</t>
  </si>
  <si>
    <t>311365</t>
  </si>
  <si>
    <t>VÝZTUŽ ZDÍ A STĚN PODP A VOL Z OCELI 10505, B500B</t>
  </si>
  <si>
    <t>Výztuž do ztraceného bednění, vodorovná + svislá</t>
  </si>
  <si>
    <t>0,116+0,174</t>
  </si>
  <si>
    <t>33817C</t>
  </si>
  <si>
    <t>SLOUPKY PLOTOVÉ Z DÍLCŮ KOVOVÝCH DO BETONOVÝCH PATEK</t>
  </si>
  <si>
    <t>KS</t>
  </si>
  <si>
    <t>Ocelové sloupky pr. 76x4 - dl. 1,5m, shora opatřené krytkou z plechu tl. 5mm</t>
  </si>
  <si>
    <t>25 kusů</t>
  </si>
  <si>
    <t>Vodorovné konstrukce</t>
  </si>
  <si>
    <t>Podklad podezdívky a základových patek</t>
  </si>
  <si>
    <t>(47*0,1*0,5)+0,2</t>
  </si>
  <si>
    <t>Úpravy povrchů</t>
  </si>
  <si>
    <t>626211</t>
  </si>
  <si>
    <t>REPROFILACE VODOROVNÝCH PLOCH SHORA SANAČNÍ MALTOU JEDNOVRST TL 10MM</t>
  </si>
  <si>
    <t>Horní povrch podezdívky</t>
  </si>
  <si>
    <t>47*0,2</t>
  </si>
  <si>
    <t>62641</t>
  </si>
  <si>
    <t>SJEDNOCUJÍCÍ STĚRKA JEMNOU MALTOU TL CCA 2MM</t>
  </si>
  <si>
    <t>Povrch stěn podezdívek nad úrovní upraveného terénu</t>
  </si>
  <si>
    <t>2*(47*0,25)</t>
  </si>
  <si>
    <t>Přidružená stavební výroba</t>
  </si>
  <si>
    <t>711111</t>
  </si>
  <si>
    <t>IZOLACE BĚŽNÝCH KONSTRUKCÍ PROTI ZEMNÍ VLHKOSTI ASFALTOVÝMI NÁTĚRY</t>
  </si>
  <si>
    <t>ALP; penetrační nátěr podzemní části podezdívky</t>
  </si>
  <si>
    <t>2*(47*0,75)</t>
  </si>
  <si>
    <t>711131</t>
  </si>
  <si>
    <t>IZOLACE BĚŽNÝCH KONSTRUKCÍ PROTI VOLNĚ STÉKAJÍCÍ VODĚ ASFALTOVÝMI NÁTĚRY</t>
  </si>
  <si>
    <t>ALN, nátěr podzemní části podezdívky</t>
  </si>
  <si>
    <t>76793</t>
  </si>
  <si>
    <t>OPLOCENÍ Z RÁMEČKOVÉHO PLETIVA</t>
  </si>
  <si>
    <t>53*1,3</t>
  </si>
  <si>
    <t>Ostatní práce</t>
  </si>
  <si>
    <t>9111A1</t>
  </si>
  <si>
    <t>ZÁBRADLÍ SILNIČNÍ S VODOR MADLY - DODÁVKA A MONTÁŽ</t>
  </si>
  <si>
    <t>6 m</t>
  </si>
  <si>
    <t>9111A3</t>
  </si>
  <si>
    <t>ZÁBRADLÍ SILNIČNÍ S VODOR MADLY - DEMONTÁŽ S PŘESUNEM</t>
  </si>
  <si>
    <t>3+3</t>
  </si>
  <si>
    <t>919134</t>
  </si>
  <si>
    <t>ŘEZÁNÍ BETONOVÝCH KONSTRUKCÍ TL DO 200MM</t>
  </si>
  <si>
    <t>Odříznutí stávající betonové podezdívky</t>
  </si>
  <si>
    <t>2*1 m</t>
  </si>
  <si>
    <t>931182</t>
  </si>
  <si>
    <t>VÝPLŇ DILATAČNÍCH SPAR Z POLYSTYRENU TL 20MM</t>
  </si>
  <si>
    <t>Dilatace zídek XPS tl. 10mm</t>
  </si>
  <si>
    <t>5*(1*0,2)</t>
  </si>
  <si>
    <t>931331</t>
  </si>
  <si>
    <t>TĚSNĚNÍ DILATAČNÍCH SPAR POLYURETANOVÝM TMELEM PRŮŘEZU DO 100MM2</t>
  </si>
  <si>
    <t>Utěsnění viditelné části nad zemí</t>
  </si>
  <si>
    <t>5*(0,2+0,3+0,3)</t>
  </si>
  <si>
    <t>Bourání stávající podezdívky</t>
  </si>
  <si>
    <t>31,1*0,2*1m</t>
  </si>
  <si>
    <t>966846</t>
  </si>
  <si>
    <t>ODSTRANĚNÍ OPLOCENÍ KOVOVÉHO PROFILOVÉHO</t>
  </si>
  <si>
    <t>Stávající oplocení</t>
  </si>
  <si>
    <t>55 m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</si>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</sst>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406</v>
      </c>
      <c s="12" t="s">
        <v>407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408</v>
      </c>
      <c s="12" t="s">
        <v>409</v>
      </c>
      <c s="14">
        <f>'SO 01-10-01'!K8+'SO 01-10-01'!M8</f>
      </c>
      <c s="14">
        <f>C13*0.21</f>
      </c>
      <c s="14">
        <f>C13+D13</f>
      </c>
      <c s="13">
        <f>'SO 01-10-01'!T7</f>
      </c>
    </row>
    <row r="14" spans="1:6" ht="12.75">
      <c r="A14" s="11" t="s">
        <v>547</v>
      </c>
      <c s="12" t="s">
        <v>548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549</v>
      </c>
      <c s="12" t="s">
        <v>550</v>
      </c>
      <c s="14">
        <f>'SO 01-13-01'!K8+'SO 01-13-01'!M8</f>
      </c>
      <c s="14">
        <f>C15*0.21</f>
      </c>
      <c s="14">
        <f>C15+D15</f>
      </c>
      <c s="13">
        <f>'SO 01-13-01'!T7</f>
      </c>
    </row>
    <row r="16" spans="1:6" ht="12.75">
      <c r="A16" s="11" t="s">
        <v>665</v>
      </c>
      <c s="12" t="s">
        <v>666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667</v>
      </c>
      <c s="12" t="s">
        <v>668</v>
      </c>
      <c s="14">
        <f>'SO 01-79-01'!K8+'SO 01-79-01'!M8</f>
      </c>
      <c s="14">
        <f>C17*0.21</f>
      </c>
      <c s="14">
        <f>C17+D17</f>
      </c>
      <c s="13">
        <f>'SO 01-79-01'!T7</f>
      </c>
    </row>
    <row r="18" spans="1:6" ht="12.75">
      <c r="A18" s="11" t="s">
        <v>758</v>
      </c>
      <c s="12" t="s">
        <v>759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760</v>
      </c>
      <c s="12" t="s">
        <v>759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COUNTIFS(L8:L390,"=0",A8:A390,"P")+COUNTIFS(L8:L390,"",A8:A390,"P")+SUM(Q8:Q390)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</f>
      </c>
    </row>
    <row r="10" spans="1:16" ht="25.5">
      <c r="A10" t="s">
        <v>48</v>
      </c>
      <c s="34" t="s">
        <v>47</v>
      </c>
      <c s="34" t="s">
        <v>49</v>
      </c>
      <c s="35" t="s">
        <v>50</v>
      </c>
      <c s="6" t="s">
        <v>51</v>
      </c>
      <c s="36" t="s">
        <v>52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6" ht="25.5">
      <c r="A14" t="s">
        <v>48</v>
      </c>
      <c s="34" t="s">
        <v>27</v>
      </c>
      <c s="34" t="s">
        <v>59</v>
      </c>
      <c s="35" t="s">
        <v>50</v>
      </c>
      <c s="6" t="s">
        <v>60</v>
      </c>
      <c s="36" t="s">
        <v>52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61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26</v>
      </c>
      <c s="34" t="s">
        <v>62</v>
      </c>
      <c s="35" t="s">
        <v>50</v>
      </c>
      <c s="6" t="s">
        <v>63</v>
      </c>
      <c s="36" t="s">
        <v>64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65</v>
      </c>
    </row>
    <row r="21" spans="1:5" ht="12.75">
      <c r="A21" t="s">
        <v>57</v>
      </c>
      <c r="E21" s="39" t="s">
        <v>58</v>
      </c>
    </row>
    <row r="22" spans="1:16" ht="12.75">
      <c r="A22" t="s">
        <v>48</v>
      </c>
      <c s="34" t="s">
        <v>66</v>
      </c>
      <c s="34" t="s">
        <v>67</v>
      </c>
      <c s="35" t="s">
        <v>50</v>
      </c>
      <c s="6" t="s">
        <v>68</v>
      </c>
      <c s="36" t="s">
        <v>69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25.5">
      <c r="A24" s="35" t="s">
        <v>55</v>
      </c>
      <c r="E24" s="40" t="s">
        <v>70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71</v>
      </c>
      <c s="34" t="s">
        <v>72</v>
      </c>
      <c s="35" t="s">
        <v>50</v>
      </c>
      <c s="6" t="s">
        <v>73</v>
      </c>
      <c s="36" t="s">
        <v>74</v>
      </c>
      <c s="37">
        <v>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75</v>
      </c>
    </row>
    <row r="29" spans="1:5" ht="12.75">
      <c r="A29" t="s">
        <v>57</v>
      </c>
      <c r="E29" s="39" t="s">
        <v>58</v>
      </c>
    </row>
    <row r="30" spans="1:16" ht="12.75">
      <c r="A30" t="s">
        <v>48</v>
      </c>
      <c s="34" t="s">
        <v>76</v>
      </c>
      <c s="34" t="s">
        <v>77</v>
      </c>
      <c s="35" t="s">
        <v>50</v>
      </c>
      <c s="6" t="s">
        <v>78</v>
      </c>
      <c s="36" t="s">
        <v>69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79</v>
      </c>
    </row>
    <row r="33" spans="1:5" ht="12.75">
      <c r="A33" t="s">
        <v>57</v>
      </c>
      <c r="E33" s="39" t="s">
        <v>58</v>
      </c>
    </row>
    <row r="34" spans="1:16" ht="12.75">
      <c r="A34" t="s">
        <v>48</v>
      </c>
      <c s="34" t="s">
        <v>80</v>
      </c>
      <c s="34" t="s">
        <v>81</v>
      </c>
      <c s="35" t="s">
        <v>50</v>
      </c>
      <c s="6" t="s">
        <v>82</v>
      </c>
      <c s="36" t="s">
        <v>64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83</v>
      </c>
    </row>
    <row r="37" spans="1:5" ht="12.75">
      <c r="A37" t="s">
        <v>57</v>
      </c>
      <c r="E37" s="39" t="s">
        <v>58</v>
      </c>
    </row>
    <row r="38" spans="1:16" ht="12.75">
      <c r="A38" t="s">
        <v>48</v>
      </c>
      <c s="34" t="s">
        <v>84</v>
      </c>
      <c s="34" t="s">
        <v>85</v>
      </c>
      <c s="35" t="s">
        <v>50</v>
      </c>
      <c s="6" t="s">
        <v>86</v>
      </c>
      <c s="36" t="s">
        <v>64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87</v>
      </c>
    </row>
    <row r="41" spans="1:5" ht="12.75">
      <c r="A41" t="s">
        <v>57</v>
      </c>
      <c r="E41" s="39" t="s">
        <v>58</v>
      </c>
    </row>
    <row r="42" spans="1:16" ht="12.75">
      <c r="A42" t="s">
        <v>48</v>
      </c>
      <c s="34" t="s">
        <v>88</v>
      </c>
      <c s="34" t="s">
        <v>89</v>
      </c>
      <c s="35" t="s">
        <v>50</v>
      </c>
      <c s="6" t="s">
        <v>90</v>
      </c>
      <c s="36" t="s">
        <v>69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91</v>
      </c>
    </row>
    <row r="45" spans="1:5" ht="12.75">
      <c r="A45" t="s">
        <v>57</v>
      </c>
      <c r="E45" s="39" t="s">
        <v>58</v>
      </c>
    </row>
    <row r="46" spans="1:16" ht="12.75">
      <c r="A46" t="s">
        <v>48</v>
      </c>
      <c s="34" t="s">
        <v>92</v>
      </c>
      <c s="34" t="s">
        <v>93</v>
      </c>
      <c s="35" t="s">
        <v>50</v>
      </c>
      <c s="6" t="s">
        <v>94</v>
      </c>
      <c s="36" t="s">
        <v>95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96</v>
      </c>
    </row>
    <row r="49" spans="1:5" ht="12.75">
      <c r="A49" t="s">
        <v>57</v>
      </c>
      <c r="E49" s="39" t="s">
        <v>58</v>
      </c>
    </row>
    <row r="50" spans="1:16" ht="12.75">
      <c r="A50" t="s">
        <v>48</v>
      </c>
      <c s="34" t="s">
        <v>97</v>
      </c>
      <c s="34" t="s">
        <v>98</v>
      </c>
      <c s="35" t="s">
        <v>50</v>
      </c>
      <c s="6" t="s">
        <v>99</v>
      </c>
      <c s="36" t="s">
        <v>74</v>
      </c>
      <c s="37">
        <v>150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100</v>
      </c>
    </row>
    <row r="53" spans="1:5" ht="12.75">
      <c r="A53" t="s">
        <v>57</v>
      </c>
      <c r="E53" s="39" t="s">
        <v>58</v>
      </c>
    </row>
    <row r="54" spans="1:16" ht="12.75">
      <c r="A54" t="s">
        <v>48</v>
      </c>
      <c s="34" t="s">
        <v>101</v>
      </c>
      <c s="34" t="s">
        <v>102</v>
      </c>
      <c s="35" t="s">
        <v>50</v>
      </c>
      <c s="6" t="s">
        <v>103</v>
      </c>
      <c s="36" t="s">
        <v>74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104</v>
      </c>
    </row>
    <row r="57" spans="1:5" ht="12.75">
      <c r="A57" t="s">
        <v>57</v>
      </c>
      <c r="E57" s="39" t="s">
        <v>58</v>
      </c>
    </row>
    <row r="58" spans="1:16" ht="25.5">
      <c r="A58" t="s">
        <v>48</v>
      </c>
      <c s="34" t="s">
        <v>105</v>
      </c>
      <c s="34" t="s">
        <v>106</v>
      </c>
      <c s="35" t="s">
        <v>50</v>
      </c>
      <c s="6" t="s">
        <v>107</v>
      </c>
      <c s="36" t="s">
        <v>95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108</v>
      </c>
    </row>
    <row r="61" spans="1:5" ht="12.75">
      <c r="A61" t="s">
        <v>57</v>
      </c>
      <c r="E61" s="39" t="s">
        <v>58</v>
      </c>
    </row>
    <row r="62" spans="1:16" ht="25.5">
      <c r="A62" t="s">
        <v>48</v>
      </c>
      <c s="34" t="s">
        <v>109</v>
      </c>
      <c s="34" t="s">
        <v>110</v>
      </c>
      <c s="35" t="s">
        <v>50</v>
      </c>
      <c s="6" t="s">
        <v>111</v>
      </c>
      <c s="36" t="s">
        <v>95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108</v>
      </c>
    </row>
    <row r="65" spans="1:5" ht="12.75">
      <c r="A65" t="s">
        <v>57</v>
      </c>
      <c r="E65" s="39" t="s">
        <v>58</v>
      </c>
    </row>
    <row r="66" spans="1:16" ht="12.75">
      <c r="A66" t="s">
        <v>48</v>
      </c>
      <c s="34" t="s">
        <v>112</v>
      </c>
      <c s="34" t="s">
        <v>113</v>
      </c>
      <c s="35" t="s">
        <v>50</v>
      </c>
      <c s="6" t="s">
        <v>114</v>
      </c>
      <c s="36" t="s">
        <v>95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115</v>
      </c>
    </row>
    <row r="69" spans="1:5" ht="12.75">
      <c r="A69" t="s">
        <v>57</v>
      </c>
      <c r="E69" s="39" t="s">
        <v>58</v>
      </c>
    </row>
    <row r="70" spans="1:16" ht="12.75">
      <c r="A70" t="s">
        <v>48</v>
      </c>
      <c s="34" t="s">
        <v>116</v>
      </c>
      <c s="34" t="s">
        <v>117</v>
      </c>
      <c s="35" t="s">
        <v>50</v>
      </c>
      <c s="6" t="s">
        <v>118</v>
      </c>
      <c s="36" t="s">
        <v>74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50</v>
      </c>
    </row>
    <row r="72" spans="1:5" ht="12.75">
      <c r="A72" s="35" t="s">
        <v>55</v>
      </c>
      <c r="E72" s="40" t="s">
        <v>119</v>
      </c>
    </row>
    <row r="73" spans="1:5" ht="12.75">
      <c r="A73" t="s">
        <v>57</v>
      </c>
      <c r="E73" s="39" t="s">
        <v>58</v>
      </c>
    </row>
    <row r="74" spans="1:16" ht="25.5">
      <c r="A74" t="s">
        <v>48</v>
      </c>
      <c s="34" t="s">
        <v>120</v>
      </c>
      <c s="34" t="s">
        <v>121</v>
      </c>
      <c s="35" t="s">
        <v>50</v>
      </c>
      <c s="6" t="s">
        <v>122</v>
      </c>
      <c s="36" t="s">
        <v>95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50</v>
      </c>
    </row>
    <row r="76" spans="1:5" ht="12.75">
      <c r="A76" s="35" t="s">
        <v>55</v>
      </c>
      <c r="E76" s="40" t="s">
        <v>119</v>
      </c>
    </row>
    <row r="77" spans="1:5" ht="12.75">
      <c r="A77" t="s">
        <v>57</v>
      </c>
      <c r="E77" s="39" t="s">
        <v>58</v>
      </c>
    </row>
    <row r="78" spans="1:16" ht="25.5">
      <c r="A78" t="s">
        <v>48</v>
      </c>
      <c s="34" t="s">
        <v>123</v>
      </c>
      <c s="34" t="s">
        <v>124</v>
      </c>
      <c s="35" t="s">
        <v>50</v>
      </c>
      <c s="6" t="s">
        <v>125</v>
      </c>
      <c s="36" t="s">
        <v>95</v>
      </c>
      <c s="37">
        <v>18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50</v>
      </c>
    </row>
    <row r="80" spans="1:5" ht="12.75">
      <c r="A80" s="35" t="s">
        <v>55</v>
      </c>
      <c r="E80" s="40" t="s">
        <v>119</v>
      </c>
    </row>
    <row r="81" spans="1:5" ht="12.75">
      <c r="A81" t="s">
        <v>57</v>
      </c>
      <c r="E81" s="39" t="s">
        <v>58</v>
      </c>
    </row>
    <row r="82" spans="1:16" ht="25.5">
      <c r="A82" t="s">
        <v>48</v>
      </c>
      <c s="34" t="s">
        <v>126</v>
      </c>
      <c s="34" t="s">
        <v>127</v>
      </c>
      <c s="35" t="s">
        <v>50</v>
      </c>
      <c s="6" t="s">
        <v>128</v>
      </c>
      <c s="36" t="s">
        <v>95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50</v>
      </c>
    </row>
    <row r="84" spans="1:5" ht="12.75">
      <c r="A84" s="35" t="s">
        <v>55</v>
      </c>
      <c r="E84" s="40" t="s">
        <v>119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129</v>
      </c>
      <c s="34" t="s">
        <v>130</v>
      </c>
      <c s="35" t="s">
        <v>50</v>
      </c>
      <c s="6" t="s">
        <v>131</v>
      </c>
      <c s="36" t="s">
        <v>74</v>
      </c>
      <c s="37">
        <v>127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50</v>
      </c>
    </row>
    <row r="88" spans="1:5" ht="12.75">
      <c r="A88" s="35" t="s">
        <v>55</v>
      </c>
      <c r="E88" s="40" t="s">
        <v>132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133</v>
      </c>
      <c s="34" t="s">
        <v>134</v>
      </c>
      <c s="35" t="s">
        <v>50</v>
      </c>
      <c s="6" t="s">
        <v>135</v>
      </c>
      <c s="36" t="s">
        <v>136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50</v>
      </c>
    </row>
    <row r="92" spans="1:5" ht="12.75">
      <c r="A92" s="35" t="s">
        <v>55</v>
      </c>
      <c r="E92" s="40" t="s">
        <v>137</v>
      </c>
    </row>
    <row r="93" spans="1:5" ht="12.75">
      <c r="A93" t="s">
        <v>57</v>
      </c>
      <c r="E93" s="39" t="s">
        <v>58</v>
      </c>
    </row>
    <row r="94" spans="1:16" ht="12.75">
      <c r="A94" t="s">
        <v>48</v>
      </c>
      <c s="34" t="s">
        <v>138</v>
      </c>
      <c s="34" t="s">
        <v>139</v>
      </c>
      <c s="35" t="s">
        <v>50</v>
      </c>
      <c s="6" t="s">
        <v>140</v>
      </c>
      <c s="36" t="s">
        <v>95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50</v>
      </c>
    </row>
    <row r="96" spans="1:5" ht="12.75">
      <c r="A96" s="35" t="s">
        <v>55</v>
      </c>
      <c r="E96" s="40" t="s">
        <v>141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142</v>
      </c>
      <c s="34" t="s">
        <v>143</v>
      </c>
      <c s="35" t="s">
        <v>50</v>
      </c>
      <c s="6" t="s">
        <v>144</v>
      </c>
      <c s="36" t="s">
        <v>95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50</v>
      </c>
    </row>
    <row r="100" spans="1:5" ht="12.75">
      <c r="A100" s="35" t="s">
        <v>55</v>
      </c>
      <c r="E100" s="40" t="s">
        <v>145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146</v>
      </c>
      <c s="34" t="s">
        <v>147</v>
      </c>
      <c s="35" t="s">
        <v>50</v>
      </c>
      <c s="6" t="s">
        <v>148</v>
      </c>
      <c s="36" t="s">
        <v>95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50</v>
      </c>
    </row>
    <row r="104" spans="1:5" ht="12.75">
      <c r="A104" s="35" t="s">
        <v>55</v>
      </c>
      <c r="E104" s="40" t="s">
        <v>149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150</v>
      </c>
      <c s="34" t="s">
        <v>151</v>
      </c>
      <c s="35" t="s">
        <v>50</v>
      </c>
      <c s="6" t="s">
        <v>152</v>
      </c>
      <c s="36" t="s">
        <v>95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50</v>
      </c>
    </row>
    <row r="108" spans="1:5" ht="12.75">
      <c r="A108" s="35" t="s">
        <v>55</v>
      </c>
      <c r="E108" s="40" t="s">
        <v>153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154</v>
      </c>
      <c s="34" t="s">
        <v>155</v>
      </c>
      <c s="35" t="s">
        <v>50</v>
      </c>
      <c s="6" t="s">
        <v>156</v>
      </c>
      <c s="36" t="s">
        <v>95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50</v>
      </c>
    </row>
    <row r="112" spans="1:5" ht="12.75">
      <c r="A112" s="35" t="s">
        <v>55</v>
      </c>
      <c r="E112" s="40" t="s">
        <v>157</v>
      </c>
    </row>
    <row r="113" spans="1:5" ht="12.75">
      <c r="A113" t="s">
        <v>57</v>
      </c>
      <c r="E113" s="39" t="s">
        <v>58</v>
      </c>
    </row>
    <row r="114" spans="1:16" ht="25.5">
      <c r="A114" t="s">
        <v>48</v>
      </c>
      <c s="34" t="s">
        <v>158</v>
      </c>
      <c s="34" t="s">
        <v>159</v>
      </c>
      <c s="35" t="s">
        <v>50</v>
      </c>
      <c s="6" t="s">
        <v>160</v>
      </c>
      <c s="36" t="s">
        <v>95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50</v>
      </c>
    </row>
    <row r="116" spans="1:5" ht="12.75">
      <c r="A116" s="35" t="s">
        <v>55</v>
      </c>
      <c r="E116" s="40" t="s">
        <v>161</v>
      </c>
    </row>
    <row r="117" spans="1:5" ht="12.75">
      <c r="A117" t="s">
        <v>57</v>
      </c>
      <c r="E117" s="39" t="s">
        <v>58</v>
      </c>
    </row>
    <row r="118" spans="1:16" ht="38.25">
      <c r="A118" t="s">
        <v>48</v>
      </c>
      <c s="34" t="s">
        <v>162</v>
      </c>
      <c s="34" t="s">
        <v>163</v>
      </c>
      <c s="35" t="s">
        <v>50</v>
      </c>
      <c s="6" t="s">
        <v>164</v>
      </c>
      <c s="36" t="s">
        <v>95</v>
      </c>
      <c s="37">
        <v>30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50</v>
      </c>
    </row>
    <row r="120" spans="1:5" ht="12.75">
      <c r="A120" s="35" t="s">
        <v>55</v>
      </c>
      <c r="E120" s="40" t="s">
        <v>161</v>
      </c>
    </row>
    <row r="121" spans="1:5" ht="12.75">
      <c r="A121" t="s">
        <v>57</v>
      </c>
      <c r="E121" s="39" t="s">
        <v>58</v>
      </c>
    </row>
    <row r="122" spans="1:16" ht="12.75">
      <c r="A122" t="s">
        <v>48</v>
      </c>
      <c s="34" t="s">
        <v>165</v>
      </c>
      <c s="34" t="s">
        <v>166</v>
      </c>
      <c s="35" t="s">
        <v>50</v>
      </c>
      <c s="6" t="s">
        <v>167</v>
      </c>
      <c s="36" t="s">
        <v>95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50</v>
      </c>
    </row>
    <row r="124" spans="1:5" ht="12.75">
      <c r="A124" s="35" t="s">
        <v>55</v>
      </c>
      <c r="E124" s="40" t="s">
        <v>168</v>
      </c>
    </row>
    <row r="125" spans="1:5" ht="12.75">
      <c r="A125" t="s">
        <v>57</v>
      </c>
      <c r="E125" s="39" t="s">
        <v>58</v>
      </c>
    </row>
    <row r="126" spans="1:16" ht="12.75">
      <c r="A126" t="s">
        <v>48</v>
      </c>
      <c s="34" t="s">
        <v>169</v>
      </c>
      <c s="34" t="s">
        <v>170</v>
      </c>
      <c s="35" t="s">
        <v>50</v>
      </c>
      <c s="6" t="s">
        <v>171</v>
      </c>
      <c s="36" t="s">
        <v>95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50</v>
      </c>
    </row>
    <row r="128" spans="1:5" ht="12.75">
      <c r="A128" s="35" t="s">
        <v>55</v>
      </c>
      <c r="E128" s="40" t="s">
        <v>172</v>
      </c>
    </row>
    <row r="129" spans="1:5" ht="12.75">
      <c r="A129" t="s">
        <v>57</v>
      </c>
      <c r="E129" s="39" t="s">
        <v>58</v>
      </c>
    </row>
    <row r="130" spans="1:16" ht="12.75">
      <c r="A130" t="s">
        <v>48</v>
      </c>
      <c s="34" t="s">
        <v>173</v>
      </c>
      <c s="34" t="s">
        <v>174</v>
      </c>
      <c s="35" t="s">
        <v>50</v>
      </c>
      <c s="6" t="s">
        <v>175</v>
      </c>
      <c s="36" t="s">
        <v>95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50</v>
      </c>
    </row>
    <row r="132" spans="1:5" ht="12.75">
      <c r="A132" s="35" t="s">
        <v>55</v>
      </c>
      <c r="E132" s="40" t="s">
        <v>119</v>
      </c>
    </row>
    <row r="133" spans="1:5" ht="12.75">
      <c r="A133" t="s">
        <v>57</v>
      </c>
      <c r="E133" s="39" t="s">
        <v>58</v>
      </c>
    </row>
    <row r="134" spans="1:16" ht="12.75">
      <c r="A134" t="s">
        <v>48</v>
      </c>
      <c s="34" t="s">
        <v>176</v>
      </c>
      <c s="34" t="s">
        <v>177</v>
      </c>
      <c s="35" t="s">
        <v>50</v>
      </c>
      <c s="6" t="s">
        <v>178</v>
      </c>
      <c s="36" t="s">
        <v>95</v>
      </c>
      <c s="37">
        <v>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50</v>
      </c>
    </row>
    <row r="136" spans="1:5" ht="12.75">
      <c r="A136" s="35" t="s">
        <v>55</v>
      </c>
      <c r="E136" s="40" t="s">
        <v>119</v>
      </c>
    </row>
    <row r="137" spans="1:5" ht="12.75">
      <c r="A137" t="s">
        <v>57</v>
      </c>
      <c r="E137" s="39" t="s">
        <v>58</v>
      </c>
    </row>
    <row r="138" spans="1:16" ht="12.75">
      <c r="A138" t="s">
        <v>48</v>
      </c>
      <c s="34" t="s">
        <v>179</v>
      </c>
      <c s="34" t="s">
        <v>180</v>
      </c>
      <c s="35" t="s">
        <v>50</v>
      </c>
      <c s="6" t="s">
        <v>181</v>
      </c>
      <c s="36" t="s">
        <v>95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50</v>
      </c>
    </row>
    <row r="140" spans="1:5" ht="12.75">
      <c r="A140" s="35" t="s">
        <v>55</v>
      </c>
      <c r="E140" s="40" t="s">
        <v>119</v>
      </c>
    </row>
    <row r="141" spans="1:5" ht="12.75">
      <c r="A141" t="s">
        <v>57</v>
      </c>
      <c r="E141" s="39" t="s">
        <v>58</v>
      </c>
    </row>
    <row r="142" spans="1:16" ht="12.75">
      <c r="A142" t="s">
        <v>48</v>
      </c>
      <c s="34" t="s">
        <v>182</v>
      </c>
      <c s="34" t="s">
        <v>183</v>
      </c>
      <c s="35" t="s">
        <v>50</v>
      </c>
      <c s="6" t="s">
        <v>184</v>
      </c>
      <c s="36" t="s">
        <v>185</v>
      </c>
      <c s="37">
        <v>9.135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50</v>
      </c>
    </row>
    <row r="144" spans="1:5" ht="12.75">
      <c r="A144" s="35" t="s">
        <v>55</v>
      </c>
      <c r="E144" s="40" t="s">
        <v>119</v>
      </c>
    </row>
    <row r="145" spans="1:5" ht="12.75">
      <c r="A145" t="s">
        <v>57</v>
      </c>
      <c r="E145" s="39" t="s">
        <v>58</v>
      </c>
    </row>
    <row r="146" spans="1:16" ht="12.75">
      <c r="A146" t="s">
        <v>48</v>
      </c>
      <c s="34" t="s">
        <v>186</v>
      </c>
      <c s="34" t="s">
        <v>187</v>
      </c>
      <c s="35" t="s">
        <v>50</v>
      </c>
      <c s="6" t="s">
        <v>188</v>
      </c>
      <c s="36" t="s">
        <v>185</v>
      </c>
      <c s="37">
        <v>9.135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50</v>
      </c>
    </row>
    <row r="148" spans="1:5" ht="12.75">
      <c r="A148" s="35" t="s">
        <v>55</v>
      </c>
      <c r="E148" s="40" t="s">
        <v>119</v>
      </c>
    </row>
    <row r="149" spans="1:5" ht="12.75">
      <c r="A149" t="s">
        <v>57</v>
      </c>
      <c r="E149" s="39" t="s">
        <v>58</v>
      </c>
    </row>
    <row r="150" spans="1:16" ht="25.5">
      <c r="A150" t="s">
        <v>48</v>
      </c>
      <c s="34" t="s">
        <v>189</v>
      </c>
      <c s="34" t="s">
        <v>190</v>
      </c>
      <c s="35" t="s">
        <v>50</v>
      </c>
      <c s="6" t="s">
        <v>191</v>
      </c>
      <c s="36" t="s">
        <v>95</v>
      </c>
      <c s="37">
        <v>57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50</v>
      </c>
    </row>
    <row r="152" spans="1:5" ht="12.75">
      <c r="A152" s="35" t="s">
        <v>55</v>
      </c>
      <c r="E152" s="40" t="s">
        <v>119</v>
      </c>
    </row>
    <row r="153" spans="1:5" ht="12.75">
      <c r="A153" t="s">
        <v>57</v>
      </c>
      <c r="E153" s="39" t="s">
        <v>58</v>
      </c>
    </row>
    <row r="154" spans="1:16" ht="25.5">
      <c r="A154" t="s">
        <v>48</v>
      </c>
      <c s="34" t="s">
        <v>192</v>
      </c>
      <c s="34" t="s">
        <v>193</v>
      </c>
      <c s="35" t="s">
        <v>50</v>
      </c>
      <c s="6" t="s">
        <v>194</v>
      </c>
      <c s="36" t="s">
        <v>95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50</v>
      </c>
    </row>
    <row r="156" spans="1:5" ht="12.75">
      <c r="A156" s="35" t="s">
        <v>55</v>
      </c>
      <c r="E156" s="40" t="s">
        <v>119</v>
      </c>
    </row>
    <row r="157" spans="1:5" ht="12.75">
      <c r="A157" t="s">
        <v>57</v>
      </c>
      <c r="E157" s="39" t="s">
        <v>58</v>
      </c>
    </row>
    <row r="158" spans="1:16" ht="12.75">
      <c r="A158" t="s">
        <v>48</v>
      </c>
      <c s="34" t="s">
        <v>195</v>
      </c>
      <c s="34" t="s">
        <v>196</v>
      </c>
      <c s="35" t="s">
        <v>50</v>
      </c>
      <c s="6" t="s">
        <v>197</v>
      </c>
      <c s="36" t="s">
        <v>95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50</v>
      </c>
    </row>
    <row r="160" spans="1:5" ht="12.75">
      <c r="A160" s="35" t="s">
        <v>55</v>
      </c>
      <c r="E160" s="40" t="s">
        <v>198</v>
      </c>
    </row>
    <row r="161" spans="1:5" ht="12.75">
      <c r="A161" t="s">
        <v>57</v>
      </c>
      <c r="E161" s="39" t="s">
        <v>58</v>
      </c>
    </row>
    <row r="162" spans="1:16" ht="12.75">
      <c r="A162" t="s">
        <v>48</v>
      </c>
      <c s="34" t="s">
        <v>199</v>
      </c>
      <c s="34" t="s">
        <v>200</v>
      </c>
      <c s="35" t="s">
        <v>50</v>
      </c>
      <c s="6" t="s">
        <v>201</v>
      </c>
      <c s="36" t="s">
        <v>95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50</v>
      </c>
    </row>
    <row r="164" spans="1:5" ht="12.75">
      <c r="A164" s="35" t="s">
        <v>55</v>
      </c>
      <c r="E164" s="40" t="s">
        <v>198</v>
      </c>
    </row>
    <row r="165" spans="1:5" ht="12.75">
      <c r="A165" t="s">
        <v>57</v>
      </c>
      <c r="E165" s="39" t="s">
        <v>58</v>
      </c>
    </row>
    <row r="166" spans="1:16" ht="12.75">
      <c r="A166" t="s">
        <v>48</v>
      </c>
      <c s="34" t="s">
        <v>202</v>
      </c>
      <c s="34" t="s">
        <v>203</v>
      </c>
      <c s="35" t="s">
        <v>50</v>
      </c>
      <c s="6" t="s">
        <v>204</v>
      </c>
      <c s="36" t="s">
        <v>95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50</v>
      </c>
    </row>
    <row r="168" spans="1:5" ht="12.75">
      <c r="A168" s="35" t="s">
        <v>55</v>
      </c>
      <c r="E168" s="40" t="s">
        <v>205</v>
      </c>
    </row>
    <row r="169" spans="1:5" ht="12.75">
      <c r="A169" t="s">
        <v>57</v>
      </c>
      <c r="E169" s="39" t="s">
        <v>58</v>
      </c>
    </row>
    <row r="170" spans="1:16" ht="12.75">
      <c r="A170" t="s">
        <v>48</v>
      </c>
      <c s="34" t="s">
        <v>206</v>
      </c>
      <c s="34" t="s">
        <v>207</v>
      </c>
      <c s="35" t="s">
        <v>50</v>
      </c>
      <c s="6" t="s">
        <v>208</v>
      </c>
      <c s="36" t="s">
        <v>95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50</v>
      </c>
    </row>
    <row r="172" spans="1:5" ht="12.75">
      <c r="A172" s="35" t="s">
        <v>55</v>
      </c>
      <c r="E172" s="40" t="s">
        <v>141</v>
      </c>
    </row>
    <row r="173" spans="1:5" ht="12.75">
      <c r="A173" t="s">
        <v>57</v>
      </c>
      <c r="E173" s="39" t="s">
        <v>58</v>
      </c>
    </row>
    <row r="174" spans="1:16" ht="12.75">
      <c r="A174" t="s">
        <v>48</v>
      </c>
      <c s="34" t="s">
        <v>209</v>
      </c>
      <c s="34" t="s">
        <v>210</v>
      </c>
      <c s="35" t="s">
        <v>50</v>
      </c>
      <c s="6" t="s">
        <v>211</v>
      </c>
      <c s="36" t="s">
        <v>95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50</v>
      </c>
    </row>
    <row r="176" spans="1:5" ht="12.75">
      <c r="A176" s="35" t="s">
        <v>55</v>
      </c>
      <c r="E176" s="40" t="s">
        <v>212</v>
      </c>
    </row>
    <row r="177" spans="1:5" ht="12.75">
      <c r="A177" t="s">
        <v>57</v>
      </c>
      <c r="E177" s="39" t="s">
        <v>58</v>
      </c>
    </row>
    <row r="178" spans="1:16" ht="12.75">
      <c r="A178" t="s">
        <v>48</v>
      </c>
      <c s="34" t="s">
        <v>213</v>
      </c>
      <c s="34" t="s">
        <v>214</v>
      </c>
      <c s="35" t="s">
        <v>50</v>
      </c>
      <c s="6" t="s">
        <v>215</v>
      </c>
      <c s="36" t="s">
        <v>95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50</v>
      </c>
    </row>
    <row r="180" spans="1:5" ht="12.75">
      <c r="A180" s="35" t="s">
        <v>55</v>
      </c>
      <c r="E180" s="40" t="s">
        <v>216</v>
      </c>
    </row>
    <row r="181" spans="1:5" ht="12.75">
      <c r="A181" t="s">
        <v>57</v>
      </c>
      <c r="E181" s="39" t="s">
        <v>58</v>
      </c>
    </row>
    <row r="182" spans="1:16" ht="12.75">
      <c r="A182" t="s">
        <v>48</v>
      </c>
      <c s="34" t="s">
        <v>217</v>
      </c>
      <c s="34" t="s">
        <v>218</v>
      </c>
      <c s="35" t="s">
        <v>50</v>
      </c>
      <c s="6" t="s">
        <v>219</v>
      </c>
      <c s="36" t="s">
        <v>95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50</v>
      </c>
    </row>
    <row r="184" spans="1:5" ht="12.75">
      <c r="A184" s="35" t="s">
        <v>55</v>
      </c>
      <c r="E184" s="40" t="s">
        <v>216</v>
      </c>
    </row>
    <row r="185" spans="1:5" ht="12.75">
      <c r="A185" t="s">
        <v>57</v>
      </c>
      <c r="E185" s="39" t="s">
        <v>58</v>
      </c>
    </row>
    <row r="186" spans="1:16" ht="12.75">
      <c r="A186" t="s">
        <v>48</v>
      </c>
      <c s="34" t="s">
        <v>220</v>
      </c>
      <c s="34" t="s">
        <v>221</v>
      </c>
      <c s="35" t="s">
        <v>50</v>
      </c>
      <c s="6" t="s">
        <v>222</v>
      </c>
      <c s="36" t="s">
        <v>95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50</v>
      </c>
    </row>
    <row r="188" spans="1:5" ht="12.75">
      <c r="A188" s="35" t="s">
        <v>55</v>
      </c>
      <c r="E188" s="40" t="s">
        <v>223</v>
      </c>
    </row>
    <row r="189" spans="1:5" ht="12.75">
      <c r="A189" t="s">
        <v>57</v>
      </c>
      <c r="E189" s="39" t="s">
        <v>58</v>
      </c>
    </row>
    <row r="190" spans="1:16" ht="12.75">
      <c r="A190" t="s">
        <v>48</v>
      </c>
      <c s="34" t="s">
        <v>224</v>
      </c>
      <c s="34" t="s">
        <v>225</v>
      </c>
      <c s="35" t="s">
        <v>50</v>
      </c>
      <c s="6" t="s">
        <v>226</v>
      </c>
      <c s="36" t="s">
        <v>95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50</v>
      </c>
    </row>
    <row r="192" spans="1:5" ht="12.75">
      <c r="A192" s="35" t="s">
        <v>55</v>
      </c>
      <c r="E192" s="40" t="s">
        <v>227</v>
      </c>
    </row>
    <row r="193" spans="1:5" ht="12.75">
      <c r="A193" t="s">
        <v>57</v>
      </c>
      <c r="E193" s="39" t="s">
        <v>58</v>
      </c>
    </row>
    <row r="194" spans="1:16" ht="12.75">
      <c r="A194" t="s">
        <v>48</v>
      </c>
      <c s="34" t="s">
        <v>228</v>
      </c>
      <c s="34" t="s">
        <v>229</v>
      </c>
      <c s="35" t="s">
        <v>50</v>
      </c>
      <c s="6" t="s">
        <v>230</v>
      </c>
      <c s="36" t="s">
        <v>95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50</v>
      </c>
    </row>
    <row r="196" spans="1:5" ht="12.75">
      <c r="A196" s="35" t="s">
        <v>55</v>
      </c>
      <c r="E196" s="40" t="s">
        <v>231</v>
      </c>
    </row>
    <row r="197" spans="1:5" ht="12.75">
      <c r="A197" t="s">
        <v>57</v>
      </c>
      <c r="E197" s="39" t="s">
        <v>58</v>
      </c>
    </row>
    <row r="198" spans="1:16" ht="12.75">
      <c r="A198" t="s">
        <v>48</v>
      </c>
      <c s="34" t="s">
        <v>232</v>
      </c>
      <c s="34" t="s">
        <v>233</v>
      </c>
      <c s="35" t="s">
        <v>50</v>
      </c>
      <c s="6" t="s">
        <v>234</v>
      </c>
      <c s="36" t="s">
        <v>95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50</v>
      </c>
    </row>
    <row r="200" spans="1:5" ht="12.75">
      <c r="A200" s="35" t="s">
        <v>55</v>
      </c>
      <c r="E200" s="40" t="s">
        <v>235</v>
      </c>
    </row>
    <row r="201" spans="1:5" ht="12.75">
      <c r="A201" t="s">
        <v>57</v>
      </c>
      <c r="E201" s="39" t="s">
        <v>58</v>
      </c>
    </row>
    <row r="202" spans="1:16" ht="12.75">
      <c r="A202" t="s">
        <v>48</v>
      </c>
      <c s="34" t="s">
        <v>236</v>
      </c>
      <c s="34" t="s">
        <v>237</v>
      </c>
      <c s="35" t="s">
        <v>50</v>
      </c>
      <c s="6" t="s">
        <v>238</v>
      </c>
      <c s="36" t="s">
        <v>95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50</v>
      </c>
    </row>
    <row r="204" spans="1:5" ht="12.75">
      <c r="A204" s="35" t="s">
        <v>55</v>
      </c>
      <c r="E204" s="40" t="s">
        <v>239</v>
      </c>
    </row>
    <row r="205" spans="1:5" ht="12.75">
      <c r="A205" t="s">
        <v>57</v>
      </c>
      <c r="E205" s="39" t="s">
        <v>58</v>
      </c>
    </row>
    <row r="206" spans="1:16" ht="25.5">
      <c r="A206" t="s">
        <v>48</v>
      </c>
      <c s="34" t="s">
        <v>240</v>
      </c>
      <c s="34" t="s">
        <v>241</v>
      </c>
      <c s="35" t="s">
        <v>50</v>
      </c>
      <c s="6" t="s">
        <v>242</v>
      </c>
      <c s="36" t="s">
        <v>95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50</v>
      </c>
    </row>
    <row r="208" spans="1:5" ht="12.75">
      <c r="A208" s="35" t="s">
        <v>55</v>
      </c>
      <c r="E208" s="40" t="s">
        <v>243</v>
      </c>
    </row>
    <row r="209" spans="1:5" ht="12.75">
      <c r="A209" t="s">
        <v>57</v>
      </c>
      <c r="E209" s="39" t="s">
        <v>58</v>
      </c>
    </row>
    <row r="210" spans="1:16" ht="25.5">
      <c r="A210" t="s">
        <v>48</v>
      </c>
      <c s="34" t="s">
        <v>244</v>
      </c>
      <c s="34" t="s">
        <v>245</v>
      </c>
      <c s="35" t="s">
        <v>50</v>
      </c>
      <c s="6" t="s">
        <v>246</v>
      </c>
      <c s="36" t="s">
        <v>95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50</v>
      </c>
    </row>
    <row r="212" spans="1:5" ht="12.75">
      <c r="A212" s="35" t="s">
        <v>55</v>
      </c>
      <c r="E212" s="40" t="s">
        <v>243</v>
      </c>
    </row>
    <row r="213" spans="1:5" ht="12.75">
      <c r="A213" t="s">
        <v>57</v>
      </c>
      <c r="E213" s="39" t="s">
        <v>58</v>
      </c>
    </row>
    <row r="214" spans="1:16" ht="25.5">
      <c r="A214" t="s">
        <v>48</v>
      </c>
      <c s="34" t="s">
        <v>247</v>
      </c>
      <c s="34" t="s">
        <v>248</v>
      </c>
      <c s="35" t="s">
        <v>50</v>
      </c>
      <c s="6" t="s">
        <v>249</v>
      </c>
      <c s="36" t="s">
        <v>95</v>
      </c>
      <c s="37">
        <v>0.5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50</v>
      </c>
    </row>
    <row r="216" spans="1:5" ht="12.75">
      <c r="A216" s="35" t="s">
        <v>55</v>
      </c>
      <c r="E216" s="40" t="s">
        <v>250</v>
      </c>
    </row>
    <row r="217" spans="1:5" ht="12.75">
      <c r="A217" t="s">
        <v>57</v>
      </c>
      <c r="E217" s="39" t="s">
        <v>58</v>
      </c>
    </row>
    <row r="218" spans="1:16" ht="12.75">
      <c r="A218" t="s">
        <v>48</v>
      </c>
      <c s="34" t="s">
        <v>251</v>
      </c>
      <c s="34" t="s">
        <v>252</v>
      </c>
      <c s="35" t="s">
        <v>50</v>
      </c>
      <c s="6" t="s">
        <v>253</v>
      </c>
      <c s="36" t="s">
        <v>95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50</v>
      </c>
    </row>
    <row r="220" spans="1:5" ht="12.75">
      <c r="A220" s="35" t="s">
        <v>55</v>
      </c>
      <c r="E220" s="40" t="s">
        <v>254</v>
      </c>
    </row>
    <row r="221" spans="1:5" ht="12.75">
      <c r="A221" t="s">
        <v>57</v>
      </c>
      <c r="E221" s="39" t="s">
        <v>58</v>
      </c>
    </row>
    <row r="222" spans="1:16" ht="12.75">
      <c r="A222" t="s">
        <v>48</v>
      </c>
      <c s="34" t="s">
        <v>255</v>
      </c>
      <c s="34" t="s">
        <v>256</v>
      </c>
      <c s="35" t="s">
        <v>50</v>
      </c>
      <c s="6" t="s">
        <v>257</v>
      </c>
      <c s="36" t="s">
        <v>95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50</v>
      </c>
    </row>
    <row r="224" spans="1:5" ht="12.75">
      <c r="A224" s="35" t="s">
        <v>55</v>
      </c>
      <c r="E224" s="40" t="s">
        <v>258</v>
      </c>
    </row>
    <row r="225" spans="1:5" ht="12.75">
      <c r="A225" t="s">
        <v>57</v>
      </c>
      <c r="E225" s="39" t="s">
        <v>58</v>
      </c>
    </row>
    <row r="226" spans="1:16" ht="12.75">
      <c r="A226" t="s">
        <v>48</v>
      </c>
      <c s="34" t="s">
        <v>259</v>
      </c>
      <c s="34" t="s">
        <v>260</v>
      </c>
      <c s="35" t="s">
        <v>50</v>
      </c>
      <c s="6" t="s">
        <v>261</v>
      </c>
      <c s="36" t="s">
        <v>95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50</v>
      </c>
    </row>
    <row r="228" spans="1:5" ht="12.75">
      <c r="A228" s="35" t="s">
        <v>55</v>
      </c>
      <c r="E228" s="40" t="s">
        <v>262</v>
      </c>
    </row>
    <row r="229" spans="1:5" ht="12.75">
      <c r="A229" t="s">
        <v>57</v>
      </c>
      <c r="E229" s="39" t="s">
        <v>58</v>
      </c>
    </row>
    <row r="230" spans="1:16" ht="12.75">
      <c r="A230" t="s">
        <v>48</v>
      </c>
      <c s="34" t="s">
        <v>263</v>
      </c>
      <c s="34" t="s">
        <v>264</v>
      </c>
      <c s="35" t="s">
        <v>50</v>
      </c>
      <c s="6" t="s">
        <v>265</v>
      </c>
      <c s="36" t="s">
        <v>95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50</v>
      </c>
    </row>
    <row r="232" spans="1:5" ht="12.75">
      <c r="A232" s="35" t="s">
        <v>55</v>
      </c>
      <c r="E232" s="40" t="s">
        <v>262</v>
      </c>
    </row>
    <row r="233" spans="1:5" ht="12.75">
      <c r="A233" t="s">
        <v>57</v>
      </c>
      <c r="E233" s="39" t="s">
        <v>58</v>
      </c>
    </row>
    <row r="234" spans="1:16" ht="12.75">
      <c r="A234" t="s">
        <v>48</v>
      </c>
      <c s="34" t="s">
        <v>266</v>
      </c>
      <c s="34" t="s">
        <v>267</v>
      </c>
      <c s="35" t="s">
        <v>50</v>
      </c>
      <c s="6" t="s">
        <v>268</v>
      </c>
      <c s="36" t="s">
        <v>95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50</v>
      </c>
    </row>
    <row r="236" spans="1:5" ht="12.75">
      <c r="A236" s="35" t="s">
        <v>55</v>
      </c>
      <c r="E236" s="40" t="s">
        <v>269</v>
      </c>
    </row>
    <row r="237" spans="1:5" ht="12.75">
      <c r="A237" t="s">
        <v>57</v>
      </c>
      <c r="E237" s="39" t="s">
        <v>58</v>
      </c>
    </row>
    <row r="238" spans="1:16" ht="25.5">
      <c r="A238" t="s">
        <v>48</v>
      </c>
      <c s="34" t="s">
        <v>270</v>
      </c>
      <c s="34" t="s">
        <v>271</v>
      </c>
      <c s="35" t="s">
        <v>50</v>
      </c>
      <c s="6" t="s">
        <v>272</v>
      </c>
      <c s="36" t="s">
        <v>95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50</v>
      </c>
    </row>
    <row r="240" spans="1:5" ht="12.75">
      <c r="A240" s="35" t="s">
        <v>55</v>
      </c>
      <c r="E240" s="40" t="s">
        <v>273</v>
      </c>
    </row>
    <row r="241" spans="1:5" ht="12.75">
      <c r="A241" t="s">
        <v>57</v>
      </c>
      <c r="E241" s="39" t="s">
        <v>58</v>
      </c>
    </row>
    <row r="242" spans="1:16" ht="25.5">
      <c r="A242" t="s">
        <v>48</v>
      </c>
      <c s="34" t="s">
        <v>274</v>
      </c>
      <c s="34" t="s">
        <v>275</v>
      </c>
      <c s="35" t="s">
        <v>50</v>
      </c>
      <c s="6" t="s">
        <v>276</v>
      </c>
      <c s="36" t="s">
        <v>95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50</v>
      </c>
    </row>
    <row r="244" spans="1:5" ht="12.75">
      <c r="A244" s="35" t="s">
        <v>55</v>
      </c>
      <c r="E244" s="40" t="s">
        <v>273</v>
      </c>
    </row>
    <row r="245" spans="1:5" ht="12.75">
      <c r="A245" t="s">
        <v>57</v>
      </c>
      <c r="E245" s="39" t="s">
        <v>58</v>
      </c>
    </row>
    <row r="246" spans="1:16" ht="25.5">
      <c r="A246" t="s">
        <v>48</v>
      </c>
      <c s="34" t="s">
        <v>277</v>
      </c>
      <c s="34" t="s">
        <v>278</v>
      </c>
      <c s="35" t="s">
        <v>50</v>
      </c>
      <c s="6" t="s">
        <v>279</v>
      </c>
      <c s="36" t="s">
        <v>95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50</v>
      </c>
    </row>
    <row r="248" spans="1:5" ht="12.75">
      <c r="A248" s="35" t="s">
        <v>55</v>
      </c>
      <c r="E248" s="40" t="s">
        <v>280</v>
      </c>
    </row>
    <row r="249" spans="1:5" ht="12.75">
      <c r="A249" t="s">
        <v>57</v>
      </c>
      <c r="E249" s="39" t="s">
        <v>58</v>
      </c>
    </row>
    <row r="250" spans="1:16" ht="12.75">
      <c r="A250" t="s">
        <v>48</v>
      </c>
      <c s="34" t="s">
        <v>281</v>
      </c>
      <c s="34" t="s">
        <v>282</v>
      </c>
      <c s="35" t="s">
        <v>50</v>
      </c>
      <c s="6" t="s">
        <v>283</v>
      </c>
      <c s="36" t="s">
        <v>95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50</v>
      </c>
    </row>
    <row r="252" spans="1:5" ht="12.75">
      <c r="A252" s="35" t="s">
        <v>55</v>
      </c>
      <c r="E252" s="40" t="s">
        <v>280</v>
      </c>
    </row>
    <row r="253" spans="1:5" ht="12.75">
      <c r="A253" t="s">
        <v>57</v>
      </c>
      <c r="E253" s="39" t="s">
        <v>58</v>
      </c>
    </row>
    <row r="254" spans="1:16" ht="12.75">
      <c r="A254" t="s">
        <v>48</v>
      </c>
      <c s="34" t="s">
        <v>284</v>
      </c>
      <c s="34" t="s">
        <v>285</v>
      </c>
      <c s="35" t="s">
        <v>50</v>
      </c>
      <c s="6" t="s">
        <v>286</v>
      </c>
      <c s="36" t="s">
        <v>95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50</v>
      </c>
    </row>
    <row r="256" spans="1:5" ht="12.75">
      <c r="A256" s="35" t="s">
        <v>55</v>
      </c>
      <c r="E256" s="40" t="s">
        <v>287</v>
      </c>
    </row>
    <row r="257" spans="1:5" ht="12.75">
      <c r="A257" t="s">
        <v>57</v>
      </c>
      <c r="E257" s="39" t="s">
        <v>58</v>
      </c>
    </row>
    <row r="258" spans="1:16" ht="12.75">
      <c r="A258" t="s">
        <v>48</v>
      </c>
      <c s="34" t="s">
        <v>288</v>
      </c>
      <c s="34" t="s">
        <v>289</v>
      </c>
      <c s="35" t="s">
        <v>50</v>
      </c>
      <c s="6" t="s">
        <v>290</v>
      </c>
      <c s="36" t="s">
        <v>95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50</v>
      </c>
    </row>
    <row r="260" spans="1:5" ht="12.75">
      <c r="A260" s="35" t="s">
        <v>55</v>
      </c>
      <c r="E260" s="40" t="s">
        <v>291</v>
      </c>
    </row>
    <row r="261" spans="1:5" ht="12.75">
      <c r="A261" t="s">
        <v>57</v>
      </c>
      <c r="E261" s="39" t="s">
        <v>58</v>
      </c>
    </row>
    <row r="262" spans="1:16" ht="12.75">
      <c r="A262" t="s">
        <v>48</v>
      </c>
      <c s="34" t="s">
        <v>292</v>
      </c>
      <c s="34" t="s">
        <v>293</v>
      </c>
      <c s="35" t="s">
        <v>50</v>
      </c>
      <c s="6" t="s">
        <v>294</v>
      </c>
      <c s="36" t="s">
        <v>95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50</v>
      </c>
    </row>
    <row r="264" spans="1:5" ht="12.75">
      <c r="A264" s="35" t="s">
        <v>55</v>
      </c>
      <c r="E264" s="40" t="s">
        <v>291</v>
      </c>
    </row>
    <row r="265" spans="1:5" ht="12.75">
      <c r="A265" t="s">
        <v>57</v>
      </c>
      <c r="E265" s="39" t="s">
        <v>58</v>
      </c>
    </row>
    <row r="266" spans="1:16" ht="12.75">
      <c r="A266" t="s">
        <v>48</v>
      </c>
      <c s="34" t="s">
        <v>295</v>
      </c>
      <c s="34" t="s">
        <v>296</v>
      </c>
      <c s="35" t="s">
        <v>50</v>
      </c>
      <c s="6" t="s">
        <v>297</v>
      </c>
      <c s="36" t="s">
        <v>95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50</v>
      </c>
    </row>
    <row r="268" spans="1:5" ht="12.75">
      <c r="A268" s="35" t="s">
        <v>55</v>
      </c>
      <c r="E268" s="40" t="s">
        <v>298</v>
      </c>
    </row>
    <row r="269" spans="1:5" ht="12.75">
      <c r="A269" t="s">
        <v>57</v>
      </c>
      <c r="E269" s="39" t="s">
        <v>58</v>
      </c>
    </row>
    <row r="270" spans="1:16" ht="12.75">
      <c r="A270" t="s">
        <v>48</v>
      </c>
      <c s="34" t="s">
        <v>299</v>
      </c>
      <c s="34" t="s">
        <v>300</v>
      </c>
      <c s="35" t="s">
        <v>50</v>
      </c>
      <c s="6" t="s">
        <v>301</v>
      </c>
      <c s="36" t="s">
        <v>95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50</v>
      </c>
    </row>
    <row r="272" spans="1:5" ht="12.75">
      <c r="A272" s="35" t="s">
        <v>55</v>
      </c>
      <c r="E272" s="40" t="s">
        <v>298</v>
      </c>
    </row>
    <row r="273" spans="1:5" ht="12.75">
      <c r="A273" t="s">
        <v>57</v>
      </c>
      <c r="E273" s="39" t="s">
        <v>58</v>
      </c>
    </row>
    <row r="274" spans="1:16" ht="12.75">
      <c r="A274" t="s">
        <v>48</v>
      </c>
      <c s="34" t="s">
        <v>302</v>
      </c>
      <c s="34" t="s">
        <v>303</v>
      </c>
      <c s="35" t="s">
        <v>50</v>
      </c>
      <c s="6" t="s">
        <v>304</v>
      </c>
      <c s="36" t="s">
        <v>95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50</v>
      </c>
    </row>
    <row r="276" spans="1:5" ht="12.75">
      <c r="A276" s="35" t="s">
        <v>55</v>
      </c>
      <c r="E276" s="40" t="s">
        <v>305</v>
      </c>
    </row>
    <row r="277" spans="1:5" ht="12.75">
      <c r="A277" t="s">
        <v>57</v>
      </c>
      <c r="E277" s="39" t="s">
        <v>58</v>
      </c>
    </row>
    <row r="278" spans="1:16" ht="12.75">
      <c r="A278" t="s">
        <v>48</v>
      </c>
      <c s="34" t="s">
        <v>306</v>
      </c>
      <c s="34" t="s">
        <v>307</v>
      </c>
      <c s="35" t="s">
        <v>50</v>
      </c>
      <c s="6" t="s">
        <v>308</v>
      </c>
      <c s="36" t="s">
        <v>95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50</v>
      </c>
    </row>
    <row r="280" spans="1:5" ht="12.75">
      <c r="A280" s="35" t="s">
        <v>55</v>
      </c>
      <c r="E280" s="40" t="s">
        <v>309</v>
      </c>
    </row>
    <row r="281" spans="1:5" ht="12.75">
      <c r="A281" t="s">
        <v>57</v>
      </c>
      <c r="E281" s="39" t="s">
        <v>58</v>
      </c>
    </row>
    <row r="282" spans="1:16" ht="12.75">
      <c r="A282" t="s">
        <v>48</v>
      </c>
      <c s="34" t="s">
        <v>310</v>
      </c>
      <c s="34" t="s">
        <v>311</v>
      </c>
      <c s="35" t="s">
        <v>50</v>
      </c>
      <c s="6" t="s">
        <v>312</v>
      </c>
      <c s="36" t="s">
        <v>95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50</v>
      </c>
    </row>
    <row r="284" spans="1:5" ht="12.75">
      <c r="A284" s="35" t="s">
        <v>55</v>
      </c>
      <c r="E284" s="40" t="s">
        <v>313</v>
      </c>
    </row>
    <row r="285" spans="1:5" ht="12.75">
      <c r="A285" t="s">
        <v>57</v>
      </c>
      <c r="E285" s="39" t="s">
        <v>58</v>
      </c>
    </row>
    <row r="286" spans="1:16" ht="12.75">
      <c r="A286" t="s">
        <v>48</v>
      </c>
      <c s="34" t="s">
        <v>314</v>
      </c>
      <c s="34" t="s">
        <v>315</v>
      </c>
      <c s="35" t="s">
        <v>50</v>
      </c>
      <c s="6" t="s">
        <v>316</v>
      </c>
      <c s="36" t="s">
        <v>95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50</v>
      </c>
    </row>
    <row r="288" spans="1:5" ht="12.75">
      <c r="A288" s="35" t="s">
        <v>55</v>
      </c>
      <c r="E288" s="40" t="s">
        <v>313</v>
      </c>
    </row>
    <row r="289" spans="1:5" ht="12.75">
      <c r="A289" t="s">
        <v>57</v>
      </c>
      <c r="E289" s="39" t="s">
        <v>58</v>
      </c>
    </row>
    <row r="290" spans="1:16" ht="12.75">
      <c r="A290" t="s">
        <v>48</v>
      </c>
      <c s="34" t="s">
        <v>317</v>
      </c>
      <c s="34" t="s">
        <v>318</v>
      </c>
      <c s="35" t="s">
        <v>50</v>
      </c>
      <c s="6" t="s">
        <v>319</v>
      </c>
      <c s="36" t="s">
        <v>95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50</v>
      </c>
    </row>
    <row r="292" spans="1:5" ht="12.75">
      <c r="A292" s="35" t="s">
        <v>55</v>
      </c>
      <c r="E292" s="40" t="s">
        <v>320</v>
      </c>
    </row>
    <row r="293" spans="1:5" ht="12.75">
      <c r="A293" t="s">
        <v>57</v>
      </c>
      <c r="E293" s="39" t="s">
        <v>58</v>
      </c>
    </row>
    <row r="294" spans="1:16" ht="12.75">
      <c r="A294" t="s">
        <v>48</v>
      </c>
      <c s="34" t="s">
        <v>321</v>
      </c>
      <c s="34" t="s">
        <v>322</v>
      </c>
      <c s="35" t="s">
        <v>50</v>
      </c>
      <c s="6" t="s">
        <v>323</v>
      </c>
      <c s="36" t="s">
        <v>95</v>
      </c>
      <c s="37">
        <v>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50</v>
      </c>
    </row>
    <row r="296" spans="1:5" ht="12.75">
      <c r="A296" s="35" t="s">
        <v>55</v>
      </c>
      <c r="E296" s="40" t="s">
        <v>320</v>
      </c>
    </row>
    <row r="297" spans="1:5" ht="12.75">
      <c r="A297" t="s">
        <v>57</v>
      </c>
      <c r="E297" s="39" t="s">
        <v>58</v>
      </c>
    </row>
    <row r="298" spans="1:16" ht="25.5">
      <c r="A298" t="s">
        <v>48</v>
      </c>
      <c s="34" t="s">
        <v>324</v>
      </c>
      <c s="34" t="s">
        <v>325</v>
      </c>
      <c s="35" t="s">
        <v>50</v>
      </c>
      <c s="6" t="s">
        <v>326</v>
      </c>
      <c s="36" t="s">
        <v>95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50</v>
      </c>
    </row>
    <row r="300" spans="1:5" ht="12.75">
      <c r="A300" s="35" t="s">
        <v>55</v>
      </c>
      <c r="E300" s="40" t="s">
        <v>327</v>
      </c>
    </row>
    <row r="301" spans="1:5" ht="12.75">
      <c r="A301" t="s">
        <v>57</v>
      </c>
      <c r="E301" s="39" t="s">
        <v>58</v>
      </c>
    </row>
    <row r="302" spans="1:16" ht="12.75">
      <c r="A302" t="s">
        <v>48</v>
      </c>
      <c s="34" t="s">
        <v>328</v>
      </c>
      <c s="34" t="s">
        <v>329</v>
      </c>
      <c s="35" t="s">
        <v>50</v>
      </c>
      <c s="6" t="s">
        <v>330</v>
      </c>
      <c s="36" t="s">
        <v>95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50</v>
      </c>
    </row>
    <row r="304" spans="1:5" ht="12.75">
      <c r="A304" s="35" t="s">
        <v>55</v>
      </c>
      <c r="E304" s="40" t="s">
        <v>331</v>
      </c>
    </row>
    <row r="305" spans="1:5" ht="12.75">
      <c r="A305" t="s">
        <v>57</v>
      </c>
      <c r="E305" s="39" t="s">
        <v>58</v>
      </c>
    </row>
    <row r="306" spans="1:16" ht="25.5">
      <c r="A306" t="s">
        <v>48</v>
      </c>
      <c s="34" t="s">
        <v>332</v>
      </c>
      <c s="34" t="s">
        <v>333</v>
      </c>
      <c s="35" t="s">
        <v>50</v>
      </c>
      <c s="6" t="s">
        <v>334</v>
      </c>
      <c s="36" t="s">
        <v>74</v>
      </c>
      <c s="37">
        <v>5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50</v>
      </c>
    </row>
    <row r="308" spans="1:5" ht="12.75">
      <c r="A308" s="35" t="s">
        <v>55</v>
      </c>
      <c r="E308" s="40" t="s">
        <v>119</v>
      </c>
    </row>
    <row r="309" spans="1:5" ht="12.75">
      <c r="A309" t="s">
        <v>57</v>
      </c>
      <c r="E309" s="39" t="s">
        <v>58</v>
      </c>
    </row>
    <row r="310" spans="1:16" ht="12.75">
      <c r="A310" t="s">
        <v>48</v>
      </c>
      <c s="34" t="s">
        <v>335</v>
      </c>
      <c s="34" t="s">
        <v>336</v>
      </c>
      <c s="35" t="s">
        <v>50</v>
      </c>
      <c s="6" t="s">
        <v>337</v>
      </c>
      <c s="36" t="s">
        <v>338</v>
      </c>
      <c s="37">
        <v>0.015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50</v>
      </c>
    </row>
    <row r="312" spans="1:5" ht="12.75">
      <c r="A312" s="35" t="s">
        <v>55</v>
      </c>
      <c r="E312" s="40" t="s">
        <v>119</v>
      </c>
    </row>
    <row r="313" spans="1:5" ht="12.75">
      <c r="A313" t="s">
        <v>57</v>
      </c>
      <c r="E313" s="39" t="s">
        <v>58</v>
      </c>
    </row>
    <row r="314" spans="1:16" ht="12.75">
      <c r="A314" t="s">
        <v>48</v>
      </c>
      <c s="34" t="s">
        <v>339</v>
      </c>
      <c s="34" t="s">
        <v>340</v>
      </c>
      <c s="35" t="s">
        <v>50</v>
      </c>
      <c s="6" t="s">
        <v>341</v>
      </c>
      <c s="36" t="s">
        <v>95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50</v>
      </c>
    </row>
    <row r="316" spans="1:5" ht="12.75">
      <c r="A316" s="35" t="s">
        <v>55</v>
      </c>
      <c r="E316" s="40" t="s">
        <v>342</v>
      </c>
    </row>
    <row r="317" spans="1:5" ht="12.75">
      <c r="A317" t="s">
        <v>57</v>
      </c>
      <c r="E317" s="39" t="s">
        <v>58</v>
      </c>
    </row>
    <row r="318" spans="1:16" ht="12.75">
      <c r="A318" t="s">
        <v>48</v>
      </c>
      <c s="34" t="s">
        <v>343</v>
      </c>
      <c s="34" t="s">
        <v>344</v>
      </c>
      <c s="35" t="s">
        <v>50</v>
      </c>
      <c s="6" t="s">
        <v>345</v>
      </c>
      <c s="36" t="s">
        <v>95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50</v>
      </c>
    </row>
    <row r="320" spans="1:5" ht="12.75">
      <c r="A320" s="35" t="s">
        <v>55</v>
      </c>
      <c r="E320" s="40" t="s">
        <v>342</v>
      </c>
    </row>
    <row r="321" spans="1:5" ht="12.75">
      <c r="A321" t="s">
        <v>57</v>
      </c>
      <c r="E321" s="39" t="s">
        <v>58</v>
      </c>
    </row>
    <row r="322" spans="1:16" ht="12.75">
      <c r="A322" t="s">
        <v>48</v>
      </c>
      <c s="34" t="s">
        <v>346</v>
      </c>
      <c s="34" t="s">
        <v>347</v>
      </c>
      <c s="35" t="s">
        <v>50</v>
      </c>
      <c s="6" t="s">
        <v>348</v>
      </c>
      <c s="36" t="s">
        <v>95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50</v>
      </c>
    </row>
    <row r="324" spans="1:5" ht="12.75">
      <c r="A324" s="35" t="s">
        <v>55</v>
      </c>
      <c r="E324" s="40" t="s">
        <v>342</v>
      </c>
    </row>
    <row r="325" spans="1:5" ht="12.75">
      <c r="A325" t="s">
        <v>57</v>
      </c>
      <c r="E325" s="39" t="s">
        <v>58</v>
      </c>
    </row>
    <row r="326" spans="1:16" ht="12.75">
      <c r="A326" t="s">
        <v>48</v>
      </c>
      <c s="34" t="s">
        <v>349</v>
      </c>
      <c s="34" t="s">
        <v>350</v>
      </c>
      <c s="35" t="s">
        <v>50</v>
      </c>
      <c s="6" t="s">
        <v>351</v>
      </c>
      <c s="36" t="s">
        <v>95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50</v>
      </c>
    </row>
    <row r="328" spans="1:5" ht="12.75">
      <c r="A328" s="35" t="s">
        <v>55</v>
      </c>
      <c r="E328" s="40" t="s">
        <v>342</v>
      </c>
    </row>
    <row r="329" spans="1:5" ht="12.75">
      <c r="A329" t="s">
        <v>57</v>
      </c>
      <c r="E329" s="39" t="s">
        <v>58</v>
      </c>
    </row>
    <row r="330" spans="1:16" ht="12.75">
      <c r="A330" t="s">
        <v>48</v>
      </c>
      <c s="34" t="s">
        <v>352</v>
      </c>
      <c s="34" t="s">
        <v>353</v>
      </c>
      <c s="35" t="s">
        <v>50</v>
      </c>
      <c s="6" t="s">
        <v>354</v>
      </c>
      <c s="36" t="s">
        <v>74</v>
      </c>
      <c s="37">
        <v>30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50</v>
      </c>
    </row>
    <row r="332" spans="1:5" ht="12.75">
      <c r="A332" s="35" t="s">
        <v>55</v>
      </c>
      <c r="E332" s="40" t="s">
        <v>115</v>
      </c>
    </row>
    <row r="333" spans="1:5" ht="12.75">
      <c r="A333" t="s">
        <v>57</v>
      </c>
      <c r="E333" s="39" t="s">
        <v>58</v>
      </c>
    </row>
    <row r="334" spans="1:16" ht="12.75">
      <c r="A334" t="s">
        <v>48</v>
      </c>
      <c s="34" t="s">
        <v>355</v>
      </c>
      <c s="34" t="s">
        <v>356</v>
      </c>
      <c s="35" t="s">
        <v>50</v>
      </c>
      <c s="6" t="s">
        <v>357</v>
      </c>
      <c s="36" t="s">
        <v>74</v>
      </c>
      <c s="37">
        <v>30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50</v>
      </c>
    </row>
    <row r="336" spans="1:5" ht="12.75">
      <c r="A336" s="35" t="s">
        <v>55</v>
      </c>
      <c r="E336" s="40" t="s">
        <v>115</v>
      </c>
    </row>
    <row r="337" spans="1:5" ht="12.75">
      <c r="A337" t="s">
        <v>57</v>
      </c>
      <c r="E337" s="39" t="s">
        <v>58</v>
      </c>
    </row>
    <row r="338" spans="1:16" ht="12.75">
      <c r="A338" t="s">
        <v>48</v>
      </c>
      <c s="34" t="s">
        <v>358</v>
      </c>
      <c s="34" t="s">
        <v>359</v>
      </c>
      <c s="35" t="s">
        <v>50</v>
      </c>
      <c s="6" t="s">
        <v>360</v>
      </c>
      <c s="36" t="s">
        <v>95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50</v>
      </c>
    </row>
    <row r="340" spans="1:5" ht="12.75">
      <c r="A340" s="35" t="s">
        <v>55</v>
      </c>
      <c r="E340" s="40" t="s">
        <v>119</v>
      </c>
    </row>
    <row r="341" spans="1:5" ht="12.75">
      <c r="A341" t="s">
        <v>57</v>
      </c>
      <c r="E341" s="39" t="s">
        <v>58</v>
      </c>
    </row>
    <row r="342" spans="1:16" ht="12.75">
      <c r="A342" t="s">
        <v>48</v>
      </c>
      <c s="34" t="s">
        <v>361</v>
      </c>
      <c s="34" t="s">
        <v>362</v>
      </c>
      <c s="35" t="s">
        <v>50</v>
      </c>
      <c s="6" t="s">
        <v>363</v>
      </c>
      <c s="36" t="s">
        <v>95</v>
      </c>
      <c s="37">
        <v>71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50</v>
      </c>
    </row>
    <row r="344" spans="1:5" ht="12.75">
      <c r="A344" s="35" t="s">
        <v>55</v>
      </c>
      <c r="E344" s="40" t="s">
        <v>364</v>
      </c>
    </row>
    <row r="345" spans="1:5" ht="12.75">
      <c r="A345" t="s">
        <v>57</v>
      </c>
      <c r="E345" s="39" t="s">
        <v>58</v>
      </c>
    </row>
    <row r="346" spans="1:16" ht="12.75">
      <c r="A346" t="s">
        <v>48</v>
      </c>
      <c s="34" t="s">
        <v>365</v>
      </c>
      <c s="34" t="s">
        <v>366</v>
      </c>
      <c s="35" t="s">
        <v>50</v>
      </c>
      <c s="6" t="s">
        <v>367</v>
      </c>
      <c s="36" t="s">
        <v>95</v>
      </c>
      <c s="37">
        <v>71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50</v>
      </c>
    </row>
    <row r="348" spans="1:5" ht="12.75">
      <c r="A348" s="35" t="s">
        <v>55</v>
      </c>
      <c r="E348" s="40" t="s">
        <v>364</v>
      </c>
    </row>
    <row r="349" spans="1:5" ht="12.75">
      <c r="A349" t="s">
        <v>57</v>
      </c>
      <c r="E349" s="39" t="s">
        <v>58</v>
      </c>
    </row>
    <row r="350" spans="1:16" ht="12.75">
      <c r="A350" t="s">
        <v>48</v>
      </c>
      <c s="34" t="s">
        <v>368</v>
      </c>
      <c s="34" t="s">
        <v>369</v>
      </c>
      <c s="35" t="s">
        <v>50</v>
      </c>
      <c s="6" t="s">
        <v>370</v>
      </c>
      <c s="36" t="s">
        <v>95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50</v>
      </c>
    </row>
    <row r="352" spans="1:5" ht="12.75">
      <c r="A352" s="35" t="s">
        <v>55</v>
      </c>
      <c r="E352" s="40" t="s">
        <v>371</v>
      </c>
    </row>
    <row r="353" spans="1:5" ht="12.75">
      <c r="A353" t="s">
        <v>57</v>
      </c>
      <c r="E353" s="39" t="s">
        <v>58</v>
      </c>
    </row>
    <row r="354" spans="1:16" ht="25.5">
      <c r="A354" t="s">
        <v>48</v>
      </c>
      <c s="34" t="s">
        <v>372</v>
      </c>
      <c s="34" t="s">
        <v>373</v>
      </c>
      <c s="35" t="s">
        <v>50</v>
      </c>
      <c s="6" t="s">
        <v>374</v>
      </c>
      <c s="36" t="s">
        <v>95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375</v>
      </c>
      <c>
        <f>(M354*21)/100</f>
      </c>
      <c t="s">
        <v>27</v>
      </c>
    </row>
    <row r="355" spans="1:5" ht="12.75">
      <c r="A355" s="35" t="s">
        <v>54</v>
      </c>
      <c r="E355" s="39" t="s">
        <v>50</v>
      </c>
    </row>
    <row r="356" spans="1:5" ht="12.75">
      <c r="A356" s="35" t="s">
        <v>55</v>
      </c>
      <c r="E356" s="40" t="s">
        <v>376</v>
      </c>
    </row>
    <row r="357" spans="1:5" ht="12.75">
      <c r="A357" t="s">
        <v>57</v>
      </c>
      <c r="E357" s="39" t="s">
        <v>50</v>
      </c>
    </row>
    <row r="358" spans="1:16" ht="25.5">
      <c r="A358" t="s">
        <v>48</v>
      </c>
      <c s="34" t="s">
        <v>377</v>
      </c>
      <c s="34" t="s">
        <v>378</v>
      </c>
      <c s="35" t="s">
        <v>50</v>
      </c>
      <c s="6" t="s">
        <v>379</v>
      </c>
      <c s="36" t="s">
        <v>95</v>
      </c>
      <c s="37">
        <v>4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375</v>
      </c>
      <c>
        <f>(M358*21)/100</f>
      </c>
      <c t="s">
        <v>27</v>
      </c>
    </row>
    <row r="359" spans="1:5" ht="12.75">
      <c r="A359" s="35" t="s">
        <v>54</v>
      </c>
      <c r="E359" s="39" t="s">
        <v>50</v>
      </c>
    </row>
    <row r="360" spans="1:5" ht="12.75">
      <c r="A360" s="35" t="s">
        <v>55</v>
      </c>
      <c r="E360" s="40" t="s">
        <v>376</v>
      </c>
    </row>
    <row r="361" spans="1:5" ht="12.75">
      <c r="A361" t="s">
        <v>57</v>
      </c>
      <c r="E361" s="39" t="s">
        <v>50</v>
      </c>
    </row>
    <row r="362" spans="1:16" ht="25.5">
      <c r="A362" t="s">
        <v>48</v>
      </c>
      <c s="34" t="s">
        <v>380</v>
      </c>
      <c s="34" t="s">
        <v>381</v>
      </c>
      <c s="35" t="s">
        <v>50</v>
      </c>
      <c s="6" t="s">
        <v>382</v>
      </c>
      <c s="36" t="s">
        <v>95</v>
      </c>
      <c s="37">
        <v>6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375</v>
      </c>
      <c>
        <f>(M362*21)/100</f>
      </c>
      <c t="s">
        <v>27</v>
      </c>
    </row>
    <row r="363" spans="1:5" ht="12.75">
      <c r="A363" s="35" t="s">
        <v>54</v>
      </c>
      <c r="E363" s="39" t="s">
        <v>50</v>
      </c>
    </row>
    <row r="364" spans="1:5" ht="12.75">
      <c r="A364" s="35" t="s">
        <v>55</v>
      </c>
      <c r="E364" s="40" t="s">
        <v>376</v>
      </c>
    </row>
    <row r="365" spans="1:5" ht="12.75">
      <c r="A365" t="s">
        <v>57</v>
      </c>
      <c r="E365" s="39" t="s">
        <v>50</v>
      </c>
    </row>
    <row r="366" spans="1:16" ht="25.5">
      <c r="A366" t="s">
        <v>48</v>
      </c>
      <c s="34" t="s">
        <v>383</v>
      </c>
      <c s="34" t="s">
        <v>384</v>
      </c>
      <c s="35" t="s">
        <v>50</v>
      </c>
      <c s="6" t="s">
        <v>385</v>
      </c>
      <c s="36" t="s">
        <v>95</v>
      </c>
      <c s="37">
        <v>4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375</v>
      </c>
      <c>
        <f>(M366*21)/100</f>
      </c>
      <c t="s">
        <v>27</v>
      </c>
    </row>
    <row r="367" spans="1:5" ht="12.75">
      <c r="A367" s="35" t="s">
        <v>54</v>
      </c>
      <c r="E367" s="39" t="s">
        <v>50</v>
      </c>
    </row>
    <row r="368" spans="1:5" ht="12.75">
      <c r="A368" s="35" t="s">
        <v>55</v>
      </c>
      <c r="E368" s="40" t="s">
        <v>376</v>
      </c>
    </row>
    <row r="369" spans="1:5" ht="12.75">
      <c r="A369" t="s">
        <v>57</v>
      </c>
      <c r="E369" s="39" t="s">
        <v>50</v>
      </c>
    </row>
    <row r="370" spans="1:16" ht="12.75">
      <c r="A370" t="s">
        <v>48</v>
      </c>
      <c s="34" t="s">
        <v>386</v>
      </c>
      <c s="34" t="s">
        <v>387</v>
      </c>
      <c s="35" t="s">
        <v>50</v>
      </c>
      <c s="6" t="s">
        <v>388</v>
      </c>
      <c s="36" t="s">
        <v>95</v>
      </c>
      <c s="37">
        <v>6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375</v>
      </c>
      <c>
        <f>(M370*21)/100</f>
      </c>
      <c t="s">
        <v>27</v>
      </c>
    </row>
    <row r="371" spans="1:5" ht="12.75">
      <c r="A371" s="35" t="s">
        <v>54</v>
      </c>
      <c r="E371" s="39" t="s">
        <v>50</v>
      </c>
    </row>
    <row r="372" spans="1:5" ht="12.75">
      <c r="A372" s="35" t="s">
        <v>55</v>
      </c>
      <c r="E372" s="40" t="s">
        <v>376</v>
      </c>
    </row>
    <row r="373" spans="1:5" ht="12.75">
      <c r="A373" t="s">
        <v>57</v>
      </c>
      <c r="E373" s="39" t="s">
        <v>50</v>
      </c>
    </row>
    <row r="374" spans="1:16" ht="12.75">
      <c r="A374" t="s">
        <v>48</v>
      </c>
      <c s="34" t="s">
        <v>389</v>
      </c>
      <c s="34" t="s">
        <v>390</v>
      </c>
      <c s="35" t="s">
        <v>50</v>
      </c>
      <c s="6" t="s">
        <v>391</v>
      </c>
      <c s="36" t="s">
        <v>136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392</v>
      </c>
      <c>
        <f>(M374*21)/100</f>
      </c>
      <c t="s">
        <v>27</v>
      </c>
    </row>
    <row r="375" spans="1:5" ht="12.75">
      <c r="A375" s="35" t="s">
        <v>54</v>
      </c>
      <c r="E375" s="39" t="s">
        <v>393</v>
      </c>
    </row>
    <row r="376" spans="1:5" ht="12.75">
      <c r="A376" s="35" t="s">
        <v>55</v>
      </c>
      <c r="E376" s="40" t="s">
        <v>394</v>
      </c>
    </row>
    <row r="377" spans="1:5" ht="25.5">
      <c r="A377" t="s">
        <v>57</v>
      </c>
      <c r="E377" s="39" t="s">
        <v>395</v>
      </c>
    </row>
    <row r="378" spans="1:16" ht="12.75">
      <c r="A378" t="s">
        <v>48</v>
      </c>
      <c s="34" t="s">
        <v>396</v>
      </c>
      <c s="34" t="s">
        <v>397</v>
      </c>
      <c s="35" t="s">
        <v>50</v>
      </c>
      <c s="6" t="s">
        <v>398</v>
      </c>
      <c s="36" t="s">
        <v>74</v>
      </c>
      <c s="37">
        <v>355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50</v>
      </c>
    </row>
    <row r="380" spans="1:5" ht="12.75">
      <c r="A380" s="35" t="s">
        <v>55</v>
      </c>
      <c r="E380" s="40" t="s">
        <v>119</v>
      </c>
    </row>
    <row r="381" spans="1:5" ht="12.75">
      <c r="A381" t="s">
        <v>57</v>
      </c>
      <c r="E381" s="39" t="s">
        <v>58</v>
      </c>
    </row>
    <row r="382" spans="1:16" ht="12.75">
      <c r="A382" t="s">
        <v>48</v>
      </c>
      <c s="34" t="s">
        <v>399</v>
      </c>
      <c s="34" t="s">
        <v>400</v>
      </c>
      <c s="35" t="s">
        <v>47</v>
      </c>
      <c s="6" t="s">
        <v>401</v>
      </c>
      <c s="36" t="s">
        <v>95</v>
      </c>
      <c s="37">
        <v>11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50</v>
      </c>
    </row>
    <row r="384" spans="1:5" ht="12.75">
      <c r="A384" s="35" t="s">
        <v>55</v>
      </c>
      <c r="E384" s="40" t="s">
        <v>119</v>
      </c>
    </row>
    <row r="385" spans="1:5" ht="12.75">
      <c r="A385" t="s">
        <v>57</v>
      </c>
      <c r="E385" s="39" t="s">
        <v>58</v>
      </c>
    </row>
    <row r="386" spans="1:16" ht="12.75">
      <c r="A386" t="s">
        <v>48</v>
      </c>
      <c s="34" t="s">
        <v>402</v>
      </c>
      <c s="34" t="s">
        <v>403</v>
      </c>
      <c s="35" t="s">
        <v>47</v>
      </c>
      <c s="6" t="s">
        <v>404</v>
      </c>
      <c s="36" t="s">
        <v>74</v>
      </c>
      <c s="37">
        <v>10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50</v>
      </c>
    </row>
    <row r="388" spans="1:5" ht="12.75">
      <c r="A388" s="35" t="s">
        <v>55</v>
      </c>
      <c r="E388" s="40" t="s">
        <v>119</v>
      </c>
    </row>
    <row r="389" spans="1:5" ht="12.75">
      <c r="A389" t="s">
        <v>57</v>
      </c>
      <c r="E389" s="39" t="s">
        <v>58</v>
      </c>
    </row>
    <row r="390" spans="1:16" ht="25.5">
      <c r="A390" t="s">
        <v>48</v>
      </c>
      <c s="34" t="s">
        <v>405</v>
      </c>
      <c s="34" t="s">
        <v>121</v>
      </c>
      <c s="35" t="s">
        <v>47</v>
      </c>
      <c s="6" t="s">
        <v>122</v>
      </c>
      <c s="36" t="s">
        <v>95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50</v>
      </c>
    </row>
    <row r="392" spans="1:5" ht="12.75">
      <c r="A392" s="35" t="s">
        <v>55</v>
      </c>
      <c r="E392" s="40" t="s">
        <v>119</v>
      </c>
    </row>
    <row r="393" spans="1:5" ht="12.75">
      <c r="A393" t="s">
        <v>57</v>
      </c>
      <c r="E3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</v>
      </c>
      <c r="E4" s="26" t="s">
        <v>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410</v>
      </c>
      <c r="E8" s="30" t="s">
        <v>409</v>
      </c>
      <c r="J8" s="29">
        <f>0+J9+J34+J43+J68+J121</f>
      </c>
      <c s="29">
        <f>0+K9+K34+K43+K68+K121</f>
      </c>
      <c s="29">
        <f>0+L9+L34+L43+L68+L121</f>
      </c>
      <c s="29">
        <f>0+M9+M34+M43+M68+M121</f>
      </c>
    </row>
    <row r="9" spans="1:13" ht="12.75">
      <c r="A9" t="s">
        <v>46</v>
      </c>
      <c r="C9" s="31" t="s">
        <v>411</v>
      </c>
      <c r="E9" s="33" t="s">
        <v>412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47</v>
      </c>
      <c s="34" t="s">
        <v>413</v>
      </c>
      <c s="35" t="s">
        <v>50</v>
      </c>
      <c s="6" t="s">
        <v>414</v>
      </c>
      <c s="36" t="s">
        <v>52</v>
      </c>
      <c s="37">
        <v>483.48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415</v>
      </c>
    </row>
    <row r="13" spans="1:5" ht="12.75">
      <c r="A13" t="s">
        <v>57</v>
      </c>
      <c r="E13" s="39" t="s">
        <v>58</v>
      </c>
    </row>
    <row r="14" spans="1:16" ht="25.5">
      <c r="A14" t="s">
        <v>48</v>
      </c>
      <c s="34" t="s">
        <v>27</v>
      </c>
      <c s="34" t="s">
        <v>416</v>
      </c>
      <c s="35" t="s">
        <v>50</v>
      </c>
      <c s="6" t="s">
        <v>417</v>
      </c>
      <c s="36" t="s">
        <v>52</v>
      </c>
      <c s="37">
        <v>40.23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418</v>
      </c>
    </row>
    <row r="16" spans="1:5" ht="12.75">
      <c r="A16" s="35" t="s">
        <v>55</v>
      </c>
      <c r="E16" s="40" t="s">
        <v>419</v>
      </c>
    </row>
    <row r="17" spans="1:5" ht="12.75">
      <c r="A17" t="s">
        <v>57</v>
      </c>
      <c r="E17" s="39" t="s">
        <v>58</v>
      </c>
    </row>
    <row r="18" spans="1:16" ht="25.5">
      <c r="A18" t="s">
        <v>48</v>
      </c>
      <c s="34" t="s">
        <v>26</v>
      </c>
      <c s="34" t="s">
        <v>420</v>
      </c>
      <c s="35" t="s">
        <v>50</v>
      </c>
      <c s="6" t="s">
        <v>421</v>
      </c>
      <c s="36" t="s">
        <v>52</v>
      </c>
      <c s="37">
        <v>0.045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422</v>
      </c>
    </row>
    <row r="20" spans="1:5" ht="12.75">
      <c r="A20" s="35" t="s">
        <v>55</v>
      </c>
      <c r="E20" s="40" t="s">
        <v>423</v>
      </c>
    </row>
    <row r="21" spans="1:5" ht="12.75">
      <c r="A21" t="s">
        <v>57</v>
      </c>
      <c r="E21" s="39" t="s">
        <v>58</v>
      </c>
    </row>
    <row r="22" spans="1:16" ht="25.5">
      <c r="A22" t="s">
        <v>48</v>
      </c>
      <c s="34" t="s">
        <v>66</v>
      </c>
      <c s="34" t="s">
        <v>424</v>
      </c>
      <c s="35" t="s">
        <v>50</v>
      </c>
      <c s="6" t="s">
        <v>425</v>
      </c>
      <c s="36" t="s">
        <v>52</v>
      </c>
      <c s="37">
        <v>0.048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426</v>
      </c>
    </row>
    <row r="24" spans="1:5" ht="12.75">
      <c r="A24" s="35" t="s">
        <v>55</v>
      </c>
      <c r="E24" s="40" t="s">
        <v>427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71</v>
      </c>
      <c s="34" t="s">
        <v>428</v>
      </c>
      <c s="35" t="s">
        <v>50</v>
      </c>
      <c s="6" t="s">
        <v>429</v>
      </c>
      <c s="36" t="s">
        <v>136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76.5">
      <c r="A27" s="35" t="s">
        <v>54</v>
      </c>
      <c r="E27" s="39" t="s">
        <v>430</v>
      </c>
    </row>
    <row r="28" spans="1:5" ht="12.75">
      <c r="A28" s="35" t="s">
        <v>55</v>
      </c>
      <c r="E28" s="40" t="s">
        <v>50</v>
      </c>
    </row>
    <row r="29" spans="1:5" ht="12.75">
      <c r="A29" t="s">
        <v>57</v>
      </c>
      <c r="E29" s="39" t="s">
        <v>58</v>
      </c>
    </row>
    <row r="30" spans="1:16" ht="25.5">
      <c r="A30" t="s">
        <v>48</v>
      </c>
      <c s="34" t="s">
        <v>80</v>
      </c>
      <c s="34" t="s">
        <v>431</v>
      </c>
      <c s="35" t="s">
        <v>50</v>
      </c>
      <c s="6" t="s">
        <v>432</v>
      </c>
      <c s="36" t="s">
        <v>52</v>
      </c>
      <c s="37">
        <v>158.94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433</v>
      </c>
    </row>
    <row r="32" spans="1:5" ht="12.75">
      <c r="A32" s="35" t="s">
        <v>55</v>
      </c>
      <c r="E32" s="40" t="s">
        <v>434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47</v>
      </c>
      <c r="E34" s="33" t="s">
        <v>435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76</v>
      </c>
      <c s="34" t="s">
        <v>436</v>
      </c>
      <c s="35" t="s">
        <v>50</v>
      </c>
      <c s="6" t="s">
        <v>437</v>
      </c>
      <c s="36" t="s">
        <v>69</v>
      </c>
      <c s="37">
        <v>88.3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438</v>
      </c>
    </row>
    <row r="37" spans="1:5" ht="12.75">
      <c r="A37" s="35" t="s">
        <v>55</v>
      </c>
      <c r="E37" s="40" t="s">
        <v>439</v>
      </c>
    </row>
    <row r="38" spans="1:5" ht="12.75">
      <c r="A38" t="s">
        <v>57</v>
      </c>
      <c r="E38" s="39" t="s">
        <v>58</v>
      </c>
    </row>
    <row r="39" spans="1:16" ht="12.75">
      <c r="A39" t="s">
        <v>48</v>
      </c>
      <c s="34" t="s">
        <v>84</v>
      </c>
      <c s="34" t="s">
        <v>440</v>
      </c>
      <c s="35" t="s">
        <v>50</v>
      </c>
      <c s="6" t="s">
        <v>441</v>
      </c>
      <c s="36" t="s">
        <v>64</v>
      </c>
      <c s="37">
        <v>958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442</v>
      </c>
    </row>
    <row r="41" spans="1:5" ht="12.75">
      <c r="A41" s="35" t="s">
        <v>55</v>
      </c>
      <c r="E41" s="40" t="s">
        <v>443</v>
      </c>
    </row>
    <row r="42" spans="1:5" ht="12.75">
      <c r="A42" t="s">
        <v>57</v>
      </c>
      <c r="E42" s="39" t="s">
        <v>58</v>
      </c>
    </row>
    <row r="43" spans="1:13" ht="12.75">
      <c r="A43" t="s">
        <v>46</v>
      </c>
      <c r="C43" s="31" t="s">
        <v>27</v>
      </c>
      <c r="E43" s="33" t="s">
        <v>444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12.75">
      <c r="A44" t="s">
        <v>48</v>
      </c>
      <c s="34" t="s">
        <v>88</v>
      </c>
      <c s="34" t="s">
        <v>445</v>
      </c>
      <c s="35" t="s">
        <v>50</v>
      </c>
      <c s="6" t="s">
        <v>446</v>
      </c>
      <c s="36" t="s">
        <v>69</v>
      </c>
      <c s="37">
        <v>50.3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447</v>
      </c>
    </row>
    <row r="46" spans="1:5" ht="12.75">
      <c r="A46" s="35" t="s">
        <v>55</v>
      </c>
      <c r="E46" s="40" t="s">
        <v>448</v>
      </c>
    </row>
    <row r="47" spans="1:5" ht="12.75">
      <c r="A47" t="s">
        <v>57</v>
      </c>
      <c r="E47" s="39" t="s">
        <v>58</v>
      </c>
    </row>
    <row r="48" spans="1:16" ht="12.75">
      <c r="A48" t="s">
        <v>48</v>
      </c>
      <c s="34" t="s">
        <v>92</v>
      </c>
      <c s="34" t="s">
        <v>449</v>
      </c>
      <c s="35" t="s">
        <v>50</v>
      </c>
      <c s="6" t="s">
        <v>450</v>
      </c>
      <c s="36" t="s">
        <v>64</v>
      </c>
      <c s="37">
        <v>251.5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50</v>
      </c>
    </row>
    <row r="50" spans="1:5" ht="12.75">
      <c r="A50" s="35" t="s">
        <v>55</v>
      </c>
      <c r="E50" s="40" t="s">
        <v>451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97</v>
      </c>
      <c s="34" t="s">
        <v>452</v>
      </c>
      <c s="35" t="s">
        <v>50</v>
      </c>
      <c s="6" t="s">
        <v>453</v>
      </c>
      <c s="36" t="s">
        <v>74</v>
      </c>
      <c s="37">
        <v>190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454</v>
      </c>
    </row>
    <row r="54" spans="1:5" ht="12.75">
      <c r="A54" s="35" t="s">
        <v>55</v>
      </c>
      <c r="E54" s="40" t="s">
        <v>455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101</v>
      </c>
      <c s="34" t="s">
        <v>456</v>
      </c>
      <c s="35" t="s">
        <v>50</v>
      </c>
      <c s="6" t="s">
        <v>457</v>
      </c>
      <c s="36" t="s">
        <v>64</v>
      </c>
      <c s="37">
        <v>380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458</v>
      </c>
    </row>
    <row r="58" spans="1:5" ht="12.75">
      <c r="A58" s="35" t="s">
        <v>55</v>
      </c>
      <c r="E58" s="40" t="s">
        <v>459</v>
      </c>
    </row>
    <row r="59" spans="1:5" ht="12.75">
      <c r="A59" t="s">
        <v>57</v>
      </c>
      <c r="E59" s="39" t="s">
        <v>58</v>
      </c>
    </row>
    <row r="60" spans="1:16" ht="12.75">
      <c r="A60" t="s">
        <v>48</v>
      </c>
      <c s="34" t="s">
        <v>105</v>
      </c>
      <c s="34" t="s">
        <v>460</v>
      </c>
      <c s="35" t="s">
        <v>50</v>
      </c>
      <c s="6" t="s">
        <v>461</v>
      </c>
      <c s="36" t="s">
        <v>69</v>
      </c>
      <c s="37">
        <v>0.36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462</v>
      </c>
    </row>
    <row r="62" spans="1:5" ht="12.75">
      <c r="A62" s="35" t="s">
        <v>55</v>
      </c>
      <c r="E62" s="40" t="s">
        <v>463</v>
      </c>
    </row>
    <row r="63" spans="1:5" ht="12.75">
      <c r="A63" t="s">
        <v>57</v>
      </c>
      <c r="E63" s="39" t="s">
        <v>58</v>
      </c>
    </row>
    <row r="64" spans="1:16" ht="12.75">
      <c r="A64" t="s">
        <v>48</v>
      </c>
      <c s="34" t="s">
        <v>154</v>
      </c>
      <c s="34" t="s">
        <v>464</v>
      </c>
      <c s="35" t="s">
        <v>50</v>
      </c>
      <c s="6" t="s">
        <v>465</v>
      </c>
      <c s="36" t="s">
        <v>95</v>
      </c>
      <c s="37">
        <v>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466</v>
      </c>
    </row>
    <row r="66" spans="1:5" ht="12.75">
      <c r="A66" s="35" t="s">
        <v>55</v>
      </c>
      <c r="E66" s="40" t="s">
        <v>467</v>
      </c>
    </row>
    <row r="67" spans="1:5" ht="12.75">
      <c r="A67" t="s">
        <v>57</v>
      </c>
      <c r="E67" s="39" t="s">
        <v>58</v>
      </c>
    </row>
    <row r="68" spans="1:13" ht="12.75">
      <c r="A68" t="s">
        <v>46</v>
      </c>
      <c r="C68" s="31" t="s">
        <v>71</v>
      </c>
      <c r="E68" s="33" t="s">
        <v>468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12.75">
      <c r="A69" t="s">
        <v>48</v>
      </c>
      <c s="34" t="s">
        <v>109</v>
      </c>
      <c s="34" t="s">
        <v>469</v>
      </c>
      <c s="35" t="s">
        <v>50</v>
      </c>
      <c s="6" t="s">
        <v>470</v>
      </c>
      <c s="36" t="s">
        <v>69</v>
      </c>
      <c s="37">
        <v>241.416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471</v>
      </c>
    </row>
    <row r="71" spans="1:5" ht="12.75">
      <c r="A71" s="35" t="s">
        <v>55</v>
      </c>
      <c r="E71" s="40" t="s">
        <v>472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112</v>
      </c>
      <c s="34" t="s">
        <v>473</v>
      </c>
      <c s="35" t="s">
        <v>50</v>
      </c>
      <c s="6" t="s">
        <v>474</v>
      </c>
      <c s="36" t="s">
        <v>69</v>
      </c>
      <c s="37">
        <v>174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475</v>
      </c>
    </row>
    <row r="75" spans="1:5" ht="12.75">
      <c r="A75" s="35" t="s">
        <v>55</v>
      </c>
      <c r="E75" s="40" t="s">
        <v>476</v>
      </c>
    </row>
    <row r="76" spans="1:5" ht="12.75">
      <c r="A76" t="s">
        <v>57</v>
      </c>
      <c r="E76" s="39" t="s">
        <v>58</v>
      </c>
    </row>
    <row r="77" spans="1:16" ht="12.75">
      <c r="A77" t="s">
        <v>48</v>
      </c>
      <c s="34" t="s">
        <v>116</v>
      </c>
      <c s="34" t="s">
        <v>477</v>
      </c>
      <c s="35" t="s">
        <v>50</v>
      </c>
      <c s="6" t="s">
        <v>478</v>
      </c>
      <c s="36" t="s">
        <v>69</v>
      </c>
      <c s="37">
        <v>226.944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471</v>
      </c>
    </row>
    <row r="79" spans="1:5" ht="12.75">
      <c r="A79" s="35" t="s">
        <v>55</v>
      </c>
      <c r="E79" s="40" t="s">
        <v>479</v>
      </c>
    </row>
    <row r="80" spans="1:5" ht="12.75">
      <c r="A80" t="s">
        <v>57</v>
      </c>
      <c r="E80" s="39" t="s">
        <v>58</v>
      </c>
    </row>
    <row r="81" spans="1:16" ht="25.5">
      <c r="A81" t="s">
        <v>48</v>
      </c>
      <c s="34" t="s">
        <v>120</v>
      </c>
      <c s="34" t="s">
        <v>480</v>
      </c>
      <c s="35" t="s">
        <v>50</v>
      </c>
      <c s="6" t="s">
        <v>481</v>
      </c>
      <c s="36" t="s">
        <v>74</v>
      </c>
      <c s="37">
        <v>65.648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482</v>
      </c>
    </row>
    <row r="83" spans="1:5" ht="12.75">
      <c r="A83" s="35" t="s">
        <v>55</v>
      </c>
      <c r="E83" s="40" t="s">
        <v>483</v>
      </c>
    </row>
    <row r="84" spans="1:5" ht="12.75">
      <c r="A84" t="s">
        <v>57</v>
      </c>
      <c r="E84" s="39" t="s">
        <v>58</v>
      </c>
    </row>
    <row r="85" spans="1:16" ht="25.5">
      <c r="A85" t="s">
        <v>48</v>
      </c>
      <c s="34" t="s">
        <v>123</v>
      </c>
      <c s="34" t="s">
        <v>484</v>
      </c>
      <c s="35" t="s">
        <v>50</v>
      </c>
      <c s="6" t="s">
        <v>485</v>
      </c>
      <c s="36" t="s">
        <v>74</v>
      </c>
      <c s="37">
        <v>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486</v>
      </c>
    </row>
    <row r="87" spans="1:5" ht="12.75">
      <c r="A87" s="35" t="s">
        <v>55</v>
      </c>
      <c r="E87" s="40" t="s">
        <v>487</v>
      </c>
    </row>
    <row r="88" spans="1:5" ht="12.75">
      <c r="A88" t="s">
        <v>57</v>
      </c>
      <c r="E88" s="39" t="s">
        <v>58</v>
      </c>
    </row>
    <row r="89" spans="1:16" ht="25.5">
      <c r="A89" t="s">
        <v>48</v>
      </c>
      <c s="34" t="s">
        <v>126</v>
      </c>
      <c s="34" t="s">
        <v>488</v>
      </c>
      <c s="35" t="s">
        <v>50</v>
      </c>
      <c s="6" t="s">
        <v>489</v>
      </c>
      <c s="36" t="s">
        <v>74</v>
      </c>
      <c s="37">
        <v>100.613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490</v>
      </c>
    </row>
    <row r="91" spans="1:5" ht="12.75">
      <c r="A91" s="35" t="s">
        <v>55</v>
      </c>
      <c r="E91" s="40" t="s">
        <v>491</v>
      </c>
    </row>
    <row r="92" spans="1:5" ht="12.75">
      <c r="A92" t="s">
        <v>57</v>
      </c>
      <c r="E92" s="39" t="s">
        <v>58</v>
      </c>
    </row>
    <row r="93" spans="1:16" ht="25.5">
      <c r="A93" t="s">
        <v>48</v>
      </c>
      <c s="34" t="s">
        <v>129</v>
      </c>
      <c s="34" t="s">
        <v>492</v>
      </c>
      <c s="35" t="s">
        <v>50</v>
      </c>
      <c s="6" t="s">
        <v>493</v>
      </c>
      <c s="36" t="s">
        <v>74</v>
      </c>
      <c s="37">
        <v>325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494</v>
      </c>
    </row>
    <row r="95" spans="1:5" ht="12.75">
      <c r="A95" s="35" t="s">
        <v>55</v>
      </c>
      <c r="E95" s="40" t="s">
        <v>495</v>
      </c>
    </row>
    <row r="96" spans="1:5" ht="12.75">
      <c r="A96" t="s">
        <v>57</v>
      </c>
      <c r="E96" s="39" t="s">
        <v>58</v>
      </c>
    </row>
    <row r="97" spans="1:16" ht="12.75">
      <c r="A97" t="s">
        <v>48</v>
      </c>
      <c s="34" t="s">
        <v>133</v>
      </c>
      <c s="34" t="s">
        <v>496</v>
      </c>
      <c s="35" t="s">
        <v>50</v>
      </c>
      <c s="6" t="s">
        <v>497</v>
      </c>
      <c s="36" t="s">
        <v>74</v>
      </c>
      <c s="37">
        <v>10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498</v>
      </c>
    </row>
    <row r="99" spans="1:5" ht="12.75">
      <c r="A99" s="35" t="s">
        <v>55</v>
      </c>
      <c r="E99" s="40" t="s">
        <v>499</v>
      </c>
    </row>
    <row r="100" spans="1:5" ht="12.75">
      <c r="A100" t="s">
        <v>57</v>
      </c>
      <c r="E100" s="39" t="s">
        <v>58</v>
      </c>
    </row>
    <row r="101" spans="1:16" ht="12.75">
      <c r="A101" t="s">
        <v>48</v>
      </c>
      <c s="34" t="s">
        <v>138</v>
      </c>
      <c s="34" t="s">
        <v>500</v>
      </c>
      <c s="35" t="s">
        <v>50</v>
      </c>
      <c s="6" t="s">
        <v>501</v>
      </c>
      <c s="36" t="s">
        <v>95</v>
      </c>
      <c s="37">
        <v>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502</v>
      </c>
    </row>
    <row r="103" spans="1:5" ht="12.75">
      <c r="A103" s="35" t="s">
        <v>55</v>
      </c>
      <c r="E103" s="40" t="s">
        <v>503</v>
      </c>
    </row>
    <row r="104" spans="1:5" ht="12.75">
      <c r="A104" t="s">
        <v>57</v>
      </c>
      <c r="E104" s="39" t="s">
        <v>58</v>
      </c>
    </row>
    <row r="105" spans="1:16" ht="12.75">
      <c r="A105" t="s">
        <v>48</v>
      </c>
      <c s="34" t="s">
        <v>142</v>
      </c>
      <c s="34" t="s">
        <v>504</v>
      </c>
      <c s="35" t="s">
        <v>50</v>
      </c>
      <c s="6" t="s">
        <v>505</v>
      </c>
      <c s="36" t="s">
        <v>95</v>
      </c>
      <c s="37">
        <v>72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506</v>
      </c>
    </row>
    <row r="107" spans="1:5" ht="12.75">
      <c r="A107" s="35" t="s">
        <v>55</v>
      </c>
      <c r="E107" s="40" t="s">
        <v>507</v>
      </c>
    </row>
    <row r="108" spans="1:5" ht="12.75">
      <c r="A108" t="s">
        <v>57</v>
      </c>
      <c r="E108" s="39" t="s">
        <v>58</v>
      </c>
    </row>
    <row r="109" spans="1:16" ht="25.5">
      <c r="A109" t="s">
        <v>48</v>
      </c>
      <c s="34" t="s">
        <v>146</v>
      </c>
      <c s="34" t="s">
        <v>508</v>
      </c>
      <c s="35" t="s">
        <v>50</v>
      </c>
      <c s="6" t="s">
        <v>509</v>
      </c>
      <c s="36" t="s">
        <v>74</v>
      </c>
      <c s="37">
        <v>291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510</v>
      </c>
    </row>
    <row r="111" spans="1:5" ht="12.75">
      <c r="A111" s="35" t="s">
        <v>55</v>
      </c>
      <c r="E111" s="40" t="s">
        <v>511</v>
      </c>
    </row>
    <row r="112" spans="1:5" ht="12.75">
      <c r="A112" t="s">
        <v>57</v>
      </c>
      <c r="E112" s="39" t="s">
        <v>58</v>
      </c>
    </row>
    <row r="113" spans="1:16" ht="12.75">
      <c r="A113" t="s">
        <v>48</v>
      </c>
      <c s="34" t="s">
        <v>150</v>
      </c>
      <c s="34" t="s">
        <v>512</v>
      </c>
      <c s="35" t="s">
        <v>50</v>
      </c>
      <c s="6" t="s">
        <v>513</v>
      </c>
      <c s="36" t="s">
        <v>95</v>
      </c>
      <c s="37">
        <v>28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514</v>
      </c>
    </row>
    <row r="115" spans="1:5" ht="12.75">
      <c r="A115" s="35" t="s">
        <v>55</v>
      </c>
      <c r="E115" s="40" t="s">
        <v>515</v>
      </c>
    </row>
    <row r="116" spans="1:5" ht="12.75">
      <c r="A116" t="s">
        <v>57</v>
      </c>
      <c r="E116" s="39" t="s">
        <v>58</v>
      </c>
    </row>
    <row r="117" spans="1:16" ht="12.75">
      <c r="A117" t="s">
        <v>48</v>
      </c>
      <c s="34" t="s">
        <v>158</v>
      </c>
      <c s="34" t="s">
        <v>516</v>
      </c>
      <c s="35" t="s">
        <v>50</v>
      </c>
      <c s="6" t="s">
        <v>517</v>
      </c>
      <c s="36" t="s">
        <v>64</v>
      </c>
      <c s="37">
        <v>451.36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375</v>
      </c>
      <c>
        <f>(M117*21)/100</f>
      </c>
      <c t="s">
        <v>27</v>
      </c>
    </row>
    <row r="118" spans="1:5" ht="12.75">
      <c r="A118" s="35" t="s">
        <v>54</v>
      </c>
      <c r="E118" s="39" t="s">
        <v>518</v>
      </c>
    </row>
    <row r="119" spans="1:5" ht="12.75">
      <c r="A119" s="35" t="s">
        <v>55</v>
      </c>
      <c r="E119" s="40" t="s">
        <v>519</v>
      </c>
    </row>
    <row r="120" spans="1:5" ht="153">
      <c r="A120" t="s">
        <v>57</v>
      </c>
      <c r="E120" s="39" t="s">
        <v>520</v>
      </c>
    </row>
    <row r="121" spans="1:13" ht="12.75">
      <c r="A121" t="s">
        <v>46</v>
      </c>
      <c r="C121" s="31" t="s">
        <v>88</v>
      </c>
      <c r="E121" s="33" t="s">
        <v>521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48</v>
      </c>
      <c s="34" t="s">
        <v>162</v>
      </c>
      <c s="34" t="s">
        <v>522</v>
      </c>
      <c s="35" t="s">
        <v>50</v>
      </c>
      <c s="6" t="s">
        <v>523</v>
      </c>
      <c s="36" t="s">
        <v>69</v>
      </c>
      <c s="37">
        <v>442.6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524</v>
      </c>
    </row>
    <row r="124" spans="1:5" ht="12.75">
      <c r="A124" s="35" t="s">
        <v>55</v>
      </c>
      <c r="E124" s="40" t="s">
        <v>525</v>
      </c>
    </row>
    <row r="125" spans="1:5" ht="12.75">
      <c r="A125" t="s">
        <v>57</v>
      </c>
      <c r="E125" s="39" t="s">
        <v>58</v>
      </c>
    </row>
    <row r="126" spans="1:16" ht="25.5">
      <c r="A126" t="s">
        <v>48</v>
      </c>
      <c s="34" t="s">
        <v>165</v>
      </c>
      <c s="34" t="s">
        <v>526</v>
      </c>
      <c s="35" t="s">
        <v>50</v>
      </c>
      <c s="6" t="s">
        <v>527</v>
      </c>
      <c s="36" t="s">
        <v>528</v>
      </c>
      <c s="37">
        <v>5372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529</v>
      </c>
    </row>
    <row r="128" spans="1:5" ht="12.75">
      <c r="A128" s="35" t="s">
        <v>55</v>
      </c>
      <c r="E128" s="40" t="s">
        <v>530</v>
      </c>
    </row>
    <row r="129" spans="1:5" ht="12.75">
      <c r="A129" t="s">
        <v>57</v>
      </c>
      <c r="E129" s="39" t="s">
        <v>58</v>
      </c>
    </row>
    <row r="130" spans="1:16" ht="25.5">
      <c r="A130" t="s">
        <v>48</v>
      </c>
      <c s="34" t="s">
        <v>169</v>
      </c>
      <c s="34" t="s">
        <v>531</v>
      </c>
      <c s="35" t="s">
        <v>50</v>
      </c>
      <c s="6" t="s">
        <v>532</v>
      </c>
      <c s="36" t="s">
        <v>74</v>
      </c>
      <c s="37">
        <v>100.613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533</v>
      </c>
    </row>
    <row r="132" spans="1:5" ht="12.75">
      <c r="A132" s="35" t="s">
        <v>55</v>
      </c>
      <c r="E132" s="40" t="s">
        <v>491</v>
      </c>
    </row>
    <row r="133" spans="1:5" ht="12.75">
      <c r="A133" t="s">
        <v>57</v>
      </c>
      <c r="E133" s="39" t="s">
        <v>58</v>
      </c>
    </row>
    <row r="134" spans="1:16" ht="12.75">
      <c r="A134" t="s">
        <v>48</v>
      </c>
      <c s="34" t="s">
        <v>173</v>
      </c>
      <c s="34" t="s">
        <v>534</v>
      </c>
      <c s="35" t="s">
        <v>50</v>
      </c>
      <c s="6" t="s">
        <v>535</v>
      </c>
      <c s="36" t="s">
        <v>74</v>
      </c>
      <c s="37">
        <v>90.648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536</v>
      </c>
    </row>
    <row r="136" spans="1:5" ht="12.75">
      <c r="A136" s="35" t="s">
        <v>55</v>
      </c>
      <c r="E136" s="40" t="s">
        <v>537</v>
      </c>
    </row>
    <row r="137" spans="1:5" ht="12.75">
      <c r="A137" t="s">
        <v>57</v>
      </c>
      <c r="E137" s="39" t="s">
        <v>58</v>
      </c>
    </row>
    <row r="138" spans="1:16" ht="25.5">
      <c r="A138" t="s">
        <v>48</v>
      </c>
      <c s="34" t="s">
        <v>176</v>
      </c>
      <c s="34" t="s">
        <v>538</v>
      </c>
      <c s="35" t="s">
        <v>50</v>
      </c>
      <c s="6" t="s">
        <v>539</v>
      </c>
      <c s="36" t="s">
        <v>540</v>
      </c>
      <c s="37">
        <v>8.95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541</v>
      </c>
    </row>
    <row r="140" spans="1:5" ht="12.75">
      <c r="A140" s="35" t="s">
        <v>55</v>
      </c>
      <c r="E140" s="40" t="s">
        <v>542</v>
      </c>
    </row>
    <row r="141" spans="1:5" ht="12.75">
      <c r="A141" t="s">
        <v>57</v>
      </c>
      <c r="E141" s="39" t="s">
        <v>58</v>
      </c>
    </row>
    <row r="142" spans="1:16" ht="25.5">
      <c r="A142" t="s">
        <v>48</v>
      </c>
      <c s="34" t="s">
        <v>179</v>
      </c>
      <c s="34" t="s">
        <v>543</v>
      </c>
      <c s="35" t="s">
        <v>50</v>
      </c>
      <c s="6" t="s">
        <v>544</v>
      </c>
      <c s="36" t="s">
        <v>540</v>
      </c>
      <c s="37">
        <v>804.6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545</v>
      </c>
    </row>
    <row r="144" spans="1:5" ht="12.75">
      <c r="A144" s="35" t="s">
        <v>55</v>
      </c>
      <c r="E144" s="40" t="s">
        <v>546</v>
      </c>
    </row>
    <row r="145" spans="1:5" ht="12.75">
      <c r="A145" t="s">
        <v>57</v>
      </c>
      <c r="E14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547</v>
      </c>
      <c r="E4" s="26" t="s">
        <v>548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551</v>
      </c>
      <c r="E8" s="30" t="s">
        <v>550</v>
      </c>
      <c r="J8" s="29">
        <f>0+J9+J26+J71+J108</f>
      </c>
      <c s="29">
        <f>0+K9+K26+K71+K108</f>
      </c>
      <c s="29">
        <f>0+L9+L26+L71+L108</f>
      </c>
      <c s="29">
        <f>0+M9+M26+M71+M108</f>
      </c>
    </row>
    <row r="9" spans="1:13" ht="12.75">
      <c r="A9" t="s">
        <v>46</v>
      </c>
      <c r="C9" s="31" t="s">
        <v>411</v>
      </c>
      <c r="E9" s="33" t="s">
        <v>412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47</v>
      </c>
      <c s="34" t="s">
        <v>552</v>
      </c>
      <c s="35" t="s">
        <v>50</v>
      </c>
      <c s="6" t="s">
        <v>432</v>
      </c>
      <c s="36" t="s">
        <v>52</v>
      </c>
      <c s="37">
        <v>56.088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553</v>
      </c>
    </row>
    <row r="12" spans="1:5" ht="12.75">
      <c r="A12" s="35" t="s">
        <v>55</v>
      </c>
      <c r="E12" s="40" t="s">
        <v>554</v>
      </c>
    </row>
    <row r="13" spans="1:5" ht="12.75">
      <c r="A13" t="s">
        <v>57</v>
      </c>
      <c r="E13" s="39" t="s">
        <v>58</v>
      </c>
    </row>
    <row r="14" spans="1:16" ht="25.5">
      <c r="A14" t="s">
        <v>48</v>
      </c>
      <c s="34" t="s">
        <v>27</v>
      </c>
      <c s="34" t="s">
        <v>555</v>
      </c>
      <c s="35" t="s">
        <v>50</v>
      </c>
      <c s="6" t="s">
        <v>556</v>
      </c>
      <c s="36" t="s">
        <v>52</v>
      </c>
      <c s="37">
        <v>57.986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557</v>
      </c>
    </row>
    <row r="16" spans="1:5" ht="12.75">
      <c r="A16" s="35" t="s">
        <v>55</v>
      </c>
      <c r="E16" s="40" t="s">
        <v>558</v>
      </c>
    </row>
    <row r="17" spans="1:5" ht="12.75">
      <c r="A17" t="s">
        <v>57</v>
      </c>
      <c r="E17" s="39" t="s">
        <v>58</v>
      </c>
    </row>
    <row r="18" spans="1:16" ht="25.5">
      <c r="A18" t="s">
        <v>48</v>
      </c>
      <c s="34" t="s">
        <v>26</v>
      </c>
      <c s="34" t="s">
        <v>49</v>
      </c>
      <c s="35" t="s">
        <v>50</v>
      </c>
      <c s="6" t="s">
        <v>51</v>
      </c>
      <c s="36" t="s">
        <v>52</v>
      </c>
      <c s="37">
        <v>20.071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559</v>
      </c>
    </row>
    <row r="20" spans="1:5" ht="12.75">
      <c r="A20" s="35" t="s">
        <v>55</v>
      </c>
      <c r="E20" s="40" t="s">
        <v>560</v>
      </c>
    </row>
    <row r="21" spans="1:5" ht="12.75">
      <c r="A21" t="s">
        <v>57</v>
      </c>
      <c r="E21" s="39" t="s">
        <v>58</v>
      </c>
    </row>
    <row r="22" spans="1:16" ht="12.75">
      <c r="A22" t="s">
        <v>48</v>
      </c>
      <c s="34" t="s">
        <v>66</v>
      </c>
      <c s="34" t="s">
        <v>561</v>
      </c>
      <c s="35" t="s">
        <v>50</v>
      </c>
      <c s="6" t="s">
        <v>562</v>
      </c>
      <c s="36" t="s">
        <v>136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563</v>
      </c>
    </row>
    <row r="24" spans="1:5" ht="12.75">
      <c r="A24" s="35" t="s">
        <v>55</v>
      </c>
      <c r="E24" s="40" t="s">
        <v>50</v>
      </c>
    </row>
    <row r="25" spans="1:5" ht="12.75">
      <c r="A25" t="s">
        <v>57</v>
      </c>
      <c r="E25" s="39" t="s">
        <v>58</v>
      </c>
    </row>
    <row r="26" spans="1:13" ht="12.75">
      <c r="A26" t="s">
        <v>46</v>
      </c>
      <c r="C26" s="31" t="s">
        <v>47</v>
      </c>
      <c r="E26" s="33" t="s">
        <v>435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48</v>
      </c>
      <c s="34" t="s">
        <v>71</v>
      </c>
      <c s="34" t="s">
        <v>564</v>
      </c>
      <c s="35" t="s">
        <v>50</v>
      </c>
      <c s="6" t="s">
        <v>565</v>
      </c>
      <c s="36" t="s">
        <v>69</v>
      </c>
      <c s="37">
        <v>5.5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566</v>
      </c>
    </row>
    <row r="29" spans="1:5" ht="12.75">
      <c r="A29" s="35" t="s">
        <v>55</v>
      </c>
      <c r="E29" s="40" t="s">
        <v>567</v>
      </c>
    </row>
    <row r="30" spans="1:5" ht="12.75">
      <c r="A30" t="s">
        <v>57</v>
      </c>
      <c r="E30" s="39" t="s">
        <v>58</v>
      </c>
    </row>
    <row r="31" spans="1:16" ht="25.5">
      <c r="A31" t="s">
        <v>48</v>
      </c>
      <c s="34" t="s">
        <v>76</v>
      </c>
      <c s="34" t="s">
        <v>568</v>
      </c>
      <c s="35" t="s">
        <v>50</v>
      </c>
      <c s="6" t="s">
        <v>569</v>
      </c>
      <c s="36" t="s">
        <v>540</v>
      </c>
      <c s="37">
        <v>242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50</v>
      </c>
    </row>
    <row r="33" spans="1:5" ht="12.75">
      <c r="A33" s="35" t="s">
        <v>55</v>
      </c>
      <c r="E33" s="40" t="s">
        <v>570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80</v>
      </c>
      <c s="34" t="s">
        <v>571</v>
      </c>
      <c s="35" t="s">
        <v>50</v>
      </c>
      <c s="6" t="s">
        <v>572</v>
      </c>
      <c s="36" t="s">
        <v>69</v>
      </c>
      <c s="37">
        <v>0.864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573</v>
      </c>
    </row>
    <row r="37" spans="1:5" ht="12.75">
      <c r="A37" s="35" t="s">
        <v>55</v>
      </c>
      <c r="E37" s="40" t="s">
        <v>574</v>
      </c>
    </row>
    <row r="38" spans="1:5" ht="12.75">
      <c r="A38" t="s">
        <v>57</v>
      </c>
      <c r="E38" s="39" t="s">
        <v>58</v>
      </c>
    </row>
    <row r="39" spans="1:16" ht="25.5">
      <c r="A39" t="s">
        <v>48</v>
      </c>
      <c s="34" t="s">
        <v>84</v>
      </c>
      <c s="34" t="s">
        <v>575</v>
      </c>
      <c s="35" t="s">
        <v>50</v>
      </c>
      <c s="6" t="s">
        <v>576</v>
      </c>
      <c s="36" t="s">
        <v>69</v>
      </c>
      <c s="37">
        <v>27.316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577</v>
      </c>
    </row>
    <row r="41" spans="1:5" ht="12.75">
      <c r="A41" s="35" t="s">
        <v>55</v>
      </c>
      <c r="E41" s="40" t="s">
        <v>578</v>
      </c>
    </row>
    <row r="42" spans="1:5" ht="12.75">
      <c r="A42" t="s">
        <v>57</v>
      </c>
      <c r="E42" s="39" t="s">
        <v>58</v>
      </c>
    </row>
    <row r="43" spans="1:16" ht="12.75">
      <c r="A43" t="s">
        <v>48</v>
      </c>
      <c s="34" t="s">
        <v>88</v>
      </c>
      <c s="34" t="s">
        <v>579</v>
      </c>
      <c s="35" t="s">
        <v>50</v>
      </c>
      <c s="6" t="s">
        <v>580</v>
      </c>
      <c s="36" t="s">
        <v>74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581</v>
      </c>
    </row>
    <row r="45" spans="1:5" ht="12.75">
      <c r="A45" s="35" t="s">
        <v>55</v>
      </c>
      <c r="E45" s="40" t="s">
        <v>133</v>
      </c>
    </row>
    <row r="46" spans="1:5" ht="12.75">
      <c r="A46" t="s">
        <v>57</v>
      </c>
      <c r="E46" s="39" t="s">
        <v>58</v>
      </c>
    </row>
    <row r="47" spans="1:16" ht="25.5">
      <c r="A47" t="s">
        <v>48</v>
      </c>
      <c s="34" t="s">
        <v>92</v>
      </c>
      <c s="34" t="s">
        <v>582</v>
      </c>
      <c s="35" t="s">
        <v>50</v>
      </c>
      <c s="6" t="s">
        <v>583</v>
      </c>
      <c s="36" t="s">
        <v>540</v>
      </c>
      <c s="37">
        <v>147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50</v>
      </c>
    </row>
    <row r="49" spans="1:5" ht="12.75">
      <c r="A49" s="35" t="s">
        <v>55</v>
      </c>
      <c r="E49" s="40" t="s">
        <v>584</v>
      </c>
    </row>
    <row r="50" spans="1:5" ht="12.75">
      <c r="A50" t="s">
        <v>57</v>
      </c>
      <c r="E50" s="39" t="s">
        <v>58</v>
      </c>
    </row>
    <row r="51" spans="1:16" ht="12.75">
      <c r="A51" t="s">
        <v>48</v>
      </c>
      <c s="34" t="s">
        <v>97</v>
      </c>
      <c s="34" t="s">
        <v>585</v>
      </c>
      <c s="35" t="s">
        <v>50</v>
      </c>
      <c s="6" t="s">
        <v>586</v>
      </c>
      <c s="36" t="s">
        <v>540</v>
      </c>
      <c s="37">
        <v>917.73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50</v>
      </c>
    </row>
    <row r="53" spans="1:5" ht="12.75">
      <c r="A53" s="35" t="s">
        <v>55</v>
      </c>
      <c r="E53" s="40" t="s">
        <v>587</v>
      </c>
    </row>
    <row r="54" spans="1:5" ht="12.75">
      <c r="A54" t="s">
        <v>57</v>
      </c>
      <c r="E54" s="39" t="s">
        <v>58</v>
      </c>
    </row>
    <row r="55" spans="1:16" ht="12.75">
      <c r="A55" t="s">
        <v>48</v>
      </c>
      <c s="34" t="s">
        <v>101</v>
      </c>
      <c s="34" t="s">
        <v>588</v>
      </c>
      <c s="35" t="s">
        <v>50</v>
      </c>
      <c s="6" t="s">
        <v>589</v>
      </c>
      <c s="36" t="s">
        <v>64</v>
      </c>
      <c s="37">
        <v>139.05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590</v>
      </c>
    </row>
    <row r="57" spans="1:5" ht="12.75">
      <c r="A57" s="35" t="s">
        <v>55</v>
      </c>
      <c r="E57" s="40" t="s">
        <v>591</v>
      </c>
    </row>
    <row r="58" spans="1:5" ht="12.75">
      <c r="A58" t="s">
        <v>57</v>
      </c>
      <c r="E58" s="39" t="s">
        <v>58</v>
      </c>
    </row>
    <row r="59" spans="1:16" ht="12.75">
      <c r="A59" t="s">
        <v>48</v>
      </c>
      <c s="34" t="s">
        <v>105</v>
      </c>
      <c s="34" t="s">
        <v>592</v>
      </c>
      <c s="35" t="s">
        <v>50</v>
      </c>
      <c s="6" t="s">
        <v>593</v>
      </c>
      <c s="36" t="s">
        <v>69</v>
      </c>
      <c s="37">
        <v>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594</v>
      </c>
    </row>
    <row r="61" spans="1:5" ht="12.75">
      <c r="A61" s="35" t="s">
        <v>55</v>
      </c>
      <c r="E61" s="40" t="s">
        <v>595</v>
      </c>
    </row>
    <row r="62" spans="1:5" ht="12.75">
      <c r="A62" t="s">
        <v>57</v>
      </c>
      <c r="E62" s="39" t="s">
        <v>58</v>
      </c>
    </row>
    <row r="63" spans="1:16" ht="12.75">
      <c r="A63" t="s">
        <v>48</v>
      </c>
      <c s="34" t="s">
        <v>109</v>
      </c>
      <c s="34" t="s">
        <v>596</v>
      </c>
      <c s="35" t="s">
        <v>50</v>
      </c>
      <c s="6" t="s">
        <v>597</v>
      </c>
      <c s="36" t="s">
        <v>69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598</v>
      </c>
    </row>
    <row r="65" spans="1:5" ht="12.75">
      <c r="A65" s="35" t="s">
        <v>55</v>
      </c>
      <c r="E65" s="40" t="s">
        <v>599</v>
      </c>
    </row>
    <row r="66" spans="1:5" ht="12.75">
      <c r="A66" t="s">
        <v>57</v>
      </c>
      <c r="E66" s="39" t="s">
        <v>58</v>
      </c>
    </row>
    <row r="67" spans="1:16" ht="12.75">
      <c r="A67" t="s">
        <v>48</v>
      </c>
      <c s="34" t="s">
        <v>112</v>
      </c>
      <c s="34" t="s">
        <v>440</v>
      </c>
      <c s="35" t="s">
        <v>50</v>
      </c>
      <c s="6" t="s">
        <v>441</v>
      </c>
      <c s="36" t="s">
        <v>64</v>
      </c>
      <c s="37">
        <v>69.162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600</v>
      </c>
    </row>
    <row r="69" spans="1:5" ht="12.75">
      <c r="A69" s="35" t="s">
        <v>55</v>
      </c>
      <c r="E69" s="40" t="s">
        <v>601</v>
      </c>
    </row>
    <row r="70" spans="1:5" ht="12.75">
      <c r="A70" t="s">
        <v>57</v>
      </c>
      <c r="E70" s="39" t="s">
        <v>58</v>
      </c>
    </row>
    <row r="71" spans="1:13" ht="12.75">
      <c r="A71" t="s">
        <v>46</v>
      </c>
      <c r="C71" s="31" t="s">
        <v>71</v>
      </c>
      <c r="E71" s="33" t="s">
        <v>468</v>
      </c>
      <c r="J71" s="32">
        <f>0</f>
      </c>
      <c s="32">
        <f>0</f>
      </c>
      <c s="32">
        <f>0+L72+L76+L80+L84+L88+L92+L96+L100+L104</f>
      </c>
      <c s="32">
        <f>0+M72+M76+M80+M84+M88+M92+M96+M100+M104</f>
      </c>
    </row>
    <row r="72" spans="1:16" ht="12.75">
      <c r="A72" t="s">
        <v>48</v>
      </c>
      <c s="34" t="s">
        <v>116</v>
      </c>
      <c s="34" t="s">
        <v>602</v>
      </c>
      <c s="35" t="s">
        <v>50</v>
      </c>
      <c s="6" t="s">
        <v>603</v>
      </c>
      <c s="36" t="s">
        <v>64</v>
      </c>
      <c s="37">
        <v>55.2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604</v>
      </c>
    </row>
    <row r="74" spans="1:5" ht="12.75">
      <c r="A74" s="35" t="s">
        <v>55</v>
      </c>
      <c r="E74" s="40" t="s">
        <v>605</v>
      </c>
    </row>
    <row r="75" spans="1:5" ht="12.75">
      <c r="A75" t="s">
        <v>57</v>
      </c>
      <c r="E75" s="39" t="s">
        <v>58</v>
      </c>
    </row>
    <row r="76" spans="1:16" ht="12.75">
      <c r="A76" t="s">
        <v>48</v>
      </c>
      <c s="34" t="s">
        <v>120</v>
      </c>
      <c s="34" t="s">
        <v>606</v>
      </c>
      <c s="35" t="s">
        <v>50</v>
      </c>
      <c s="6" t="s">
        <v>607</v>
      </c>
      <c s="36" t="s">
        <v>64</v>
      </c>
      <c s="37">
        <v>57.162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608</v>
      </c>
    </row>
    <row r="78" spans="1:5" ht="12.75">
      <c r="A78" s="35" t="s">
        <v>55</v>
      </c>
      <c r="E78" s="40" t="s">
        <v>609</v>
      </c>
    </row>
    <row r="79" spans="1:5" ht="12.75">
      <c r="A79" t="s">
        <v>57</v>
      </c>
      <c r="E79" s="39" t="s">
        <v>58</v>
      </c>
    </row>
    <row r="80" spans="1:16" ht="12.75">
      <c r="A80" t="s">
        <v>48</v>
      </c>
      <c s="34" t="s">
        <v>123</v>
      </c>
      <c s="34" t="s">
        <v>610</v>
      </c>
      <c s="35" t="s">
        <v>50</v>
      </c>
      <c s="6" t="s">
        <v>611</v>
      </c>
      <c s="36" t="s">
        <v>64</v>
      </c>
      <c s="37">
        <v>50.4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50</v>
      </c>
    </row>
    <row r="82" spans="1:5" ht="12.75">
      <c r="A82" s="35" t="s">
        <v>55</v>
      </c>
      <c r="E82" s="40" t="s">
        <v>612</v>
      </c>
    </row>
    <row r="83" spans="1:5" ht="12.75">
      <c r="A83" t="s">
        <v>57</v>
      </c>
      <c r="E83" s="39" t="s">
        <v>58</v>
      </c>
    </row>
    <row r="84" spans="1:16" ht="12.75">
      <c r="A84" t="s">
        <v>48</v>
      </c>
      <c s="34" t="s">
        <v>126</v>
      </c>
      <c s="34" t="s">
        <v>613</v>
      </c>
      <c s="35" t="s">
        <v>50</v>
      </c>
      <c s="6" t="s">
        <v>614</v>
      </c>
      <c s="36" t="s">
        <v>64</v>
      </c>
      <c s="37">
        <v>268.746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50</v>
      </c>
    </row>
    <row r="86" spans="1:5" ht="12.75">
      <c r="A86" s="35" t="s">
        <v>55</v>
      </c>
      <c r="E86" s="40" t="s">
        <v>615</v>
      </c>
    </row>
    <row r="87" spans="1:5" ht="12.75">
      <c r="A87" t="s">
        <v>57</v>
      </c>
      <c r="E87" s="39" t="s">
        <v>58</v>
      </c>
    </row>
    <row r="88" spans="1:16" ht="12.75">
      <c r="A88" t="s">
        <v>48</v>
      </c>
      <c s="34" t="s">
        <v>129</v>
      </c>
      <c s="34" t="s">
        <v>616</v>
      </c>
      <c s="35" t="s">
        <v>50</v>
      </c>
      <c s="6" t="s">
        <v>617</v>
      </c>
      <c s="36" t="s">
        <v>64</v>
      </c>
      <c s="37">
        <v>134.373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50</v>
      </c>
    </row>
    <row r="90" spans="1:5" ht="12.75">
      <c r="A90" s="35" t="s">
        <v>55</v>
      </c>
      <c r="E90" s="40" t="s">
        <v>618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133</v>
      </c>
      <c s="34" t="s">
        <v>619</v>
      </c>
      <c s="35" t="s">
        <v>50</v>
      </c>
      <c s="6" t="s">
        <v>620</v>
      </c>
      <c s="36" t="s">
        <v>64</v>
      </c>
      <c s="37">
        <v>134.373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50</v>
      </c>
    </row>
    <row r="94" spans="1:5" ht="12.75">
      <c r="A94" s="35" t="s">
        <v>55</v>
      </c>
      <c r="E94" s="40" t="s">
        <v>618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138</v>
      </c>
      <c s="34" t="s">
        <v>621</v>
      </c>
      <c s="35" t="s">
        <v>50</v>
      </c>
      <c s="6" t="s">
        <v>622</v>
      </c>
      <c s="36" t="s">
        <v>64</v>
      </c>
      <c s="37">
        <v>50.692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623</v>
      </c>
    </row>
    <row r="98" spans="1:5" ht="12.75">
      <c r="A98" s="35" t="s">
        <v>55</v>
      </c>
      <c r="E98" s="40" t="s">
        <v>624</v>
      </c>
    </row>
    <row r="99" spans="1:5" ht="12.75">
      <c r="A99" t="s">
        <v>57</v>
      </c>
      <c r="E99" s="39" t="s">
        <v>58</v>
      </c>
    </row>
    <row r="100" spans="1:16" ht="25.5">
      <c r="A100" t="s">
        <v>48</v>
      </c>
      <c s="34" t="s">
        <v>142</v>
      </c>
      <c s="34" t="s">
        <v>625</v>
      </c>
      <c s="35" t="s">
        <v>50</v>
      </c>
      <c s="6" t="s">
        <v>626</v>
      </c>
      <c s="36" t="s">
        <v>64</v>
      </c>
      <c s="37">
        <v>6.47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627</v>
      </c>
    </row>
    <row r="102" spans="1:5" ht="12.75">
      <c r="A102" s="35" t="s">
        <v>55</v>
      </c>
      <c r="E102" s="40" t="s">
        <v>628</v>
      </c>
    </row>
    <row r="103" spans="1:5" ht="12.75">
      <c r="A103" t="s">
        <v>57</v>
      </c>
      <c r="E103" s="39" t="s">
        <v>58</v>
      </c>
    </row>
    <row r="104" spans="1:16" ht="12.75">
      <c r="A104" t="s">
        <v>48</v>
      </c>
      <c s="34" t="s">
        <v>146</v>
      </c>
      <c s="34" t="s">
        <v>629</v>
      </c>
      <c s="35" t="s">
        <v>50</v>
      </c>
      <c s="6" t="s">
        <v>630</v>
      </c>
      <c s="36" t="s">
        <v>64</v>
      </c>
      <c s="37">
        <v>2.8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50</v>
      </c>
    </row>
    <row r="106" spans="1:5" ht="12.75">
      <c r="A106" s="35" t="s">
        <v>55</v>
      </c>
      <c r="E106" s="40" t="s">
        <v>50</v>
      </c>
    </row>
    <row r="107" spans="1:5" ht="12.75">
      <c r="A107" t="s">
        <v>57</v>
      </c>
      <c r="E107" s="39" t="s">
        <v>58</v>
      </c>
    </row>
    <row r="108" spans="1:13" ht="12.75">
      <c r="A108" t="s">
        <v>46</v>
      </c>
      <c r="C108" s="31" t="s">
        <v>88</v>
      </c>
      <c r="E108" s="33" t="s">
        <v>521</v>
      </c>
      <c r="J108" s="32">
        <f>0</f>
      </c>
      <c s="32">
        <f>0</f>
      </c>
      <c s="32">
        <f>0+L109+L113+L117+L121+L125+L129+L133+L137+L141</f>
      </c>
      <c s="32">
        <f>0+M109+M113+M117+M121+M125+M129+M133+M137+M141</f>
      </c>
    </row>
    <row r="109" spans="1:16" ht="25.5">
      <c r="A109" t="s">
        <v>48</v>
      </c>
      <c s="34" t="s">
        <v>150</v>
      </c>
      <c s="34" t="s">
        <v>631</v>
      </c>
      <c s="35" t="s">
        <v>50</v>
      </c>
      <c s="6" t="s">
        <v>632</v>
      </c>
      <c s="36" t="s">
        <v>64</v>
      </c>
      <c s="37">
        <v>4.5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633</v>
      </c>
    </row>
    <row r="111" spans="1:5" ht="12.75">
      <c r="A111" s="35" t="s">
        <v>55</v>
      </c>
      <c r="E111" s="40" t="s">
        <v>634</v>
      </c>
    </row>
    <row r="112" spans="1:5" ht="12.75">
      <c r="A112" t="s">
        <v>57</v>
      </c>
      <c r="E112" s="39" t="s">
        <v>58</v>
      </c>
    </row>
    <row r="113" spans="1:16" ht="12.75">
      <c r="A113" t="s">
        <v>48</v>
      </c>
      <c s="34" t="s">
        <v>154</v>
      </c>
      <c s="34" t="s">
        <v>635</v>
      </c>
      <c s="35" t="s">
        <v>50</v>
      </c>
      <c s="6" t="s">
        <v>636</v>
      </c>
      <c s="36" t="s">
        <v>74</v>
      </c>
      <c s="37">
        <v>47.5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637</v>
      </c>
    </row>
    <row r="115" spans="1:5" ht="12.75">
      <c r="A115" s="35" t="s">
        <v>55</v>
      </c>
      <c r="E115" s="40" t="s">
        <v>638</v>
      </c>
    </row>
    <row r="116" spans="1:5" ht="12.75">
      <c r="A116" t="s">
        <v>57</v>
      </c>
      <c r="E116" s="39" t="s">
        <v>58</v>
      </c>
    </row>
    <row r="117" spans="1:16" ht="12.75">
      <c r="A117" t="s">
        <v>48</v>
      </c>
      <c s="34" t="s">
        <v>158</v>
      </c>
      <c s="34" t="s">
        <v>639</v>
      </c>
      <c s="35" t="s">
        <v>50</v>
      </c>
      <c s="6" t="s">
        <v>640</v>
      </c>
      <c s="36" t="s">
        <v>74</v>
      </c>
      <c s="37">
        <v>36.5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641</v>
      </c>
    </row>
    <row r="119" spans="1:5" ht="12.75">
      <c r="A119" s="35" t="s">
        <v>55</v>
      </c>
      <c r="E119" s="40" t="s">
        <v>642</v>
      </c>
    </row>
    <row r="120" spans="1:5" ht="12.75">
      <c r="A120" t="s">
        <v>57</v>
      </c>
      <c r="E120" s="39" t="s">
        <v>58</v>
      </c>
    </row>
    <row r="121" spans="1:16" ht="12.75">
      <c r="A121" t="s">
        <v>48</v>
      </c>
      <c s="34" t="s">
        <v>162</v>
      </c>
      <c s="34" t="s">
        <v>643</v>
      </c>
      <c s="35" t="s">
        <v>50</v>
      </c>
      <c s="6" t="s">
        <v>644</v>
      </c>
      <c s="36" t="s">
        <v>64</v>
      </c>
      <c s="37">
        <v>36.96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645</v>
      </c>
    </row>
    <row r="123" spans="1:5" ht="12.75">
      <c r="A123" s="35" t="s">
        <v>55</v>
      </c>
      <c r="E123" s="40" t="s">
        <v>646</v>
      </c>
    </row>
    <row r="124" spans="1:5" ht="12.75">
      <c r="A124" t="s">
        <v>57</v>
      </c>
      <c r="E124" s="39" t="s">
        <v>58</v>
      </c>
    </row>
    <row r="125" spans="1:16" ht="12.75">
      <c r="A125" t="s">
        <v>48</v>
      </c>
      <c s="34" t="s">
        <v>165</v>
      </c>
      <c s="34" t="s">
        <v>647</v>
      </c>
      <c s="35" t="s">
        <v>50</v>
      </c>
      <c s="6" t="s">
        <v>648</v>
      </c>
      <c s="36" t="s">
        <v>64</v>
      </c>
      <c s="37">
        <v>14.784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649</v>
      </c>
    </row>
    <row r="127" spans="1:5" ht="12.75">
      <c r="A127" s="35" t="s">
        <v>55</v>
      </c>
      <c r="E127" s="40" t="s">
        <v>650</v>
      </c>
    </row>
    <row r="128" spans="1:5" ht="12.75">
      <c r="A128" t="s">
        <v>57</v>
      </c>
      <c r="E128" s="39" t="s">
        <v>58</v>
      </c>
    </row>
    <row r="129" spans="1:16" ht="12.75">
      <c r="A129" t="s">
        <v>48</v>
      </c>
      <c s="34" t="s">
        <v>169</v>
      </c>
      <c s="34" t="s">
        <v>651</v>
      </c>
      <c s="35" t="s">
        <v>50</v>
      </c>
      <c s="6" t="s">
        <v>652</v>
      </c>
      <c s="36" t="s">
        <v>64</v>
      </c>
      <c s="37">
        <v>46.5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653</v>
      </c>
    </row>
    <row r="131" spans="1:5" ht="12.75">
      <c r="A131" s="35" t="s">
        <v>55</v>
      </c>
      <c r="E131" s="40" t="s">
        <v>654</v>
      </c>
    </row>
    <row r="132" spans="1:5" ht="12.75">
      <c r="A132" t="s">
        <v>57</v>
      </c>
      <c r="E132" s="39" t="s">
        <v>58</v>
      </c>
    </row>
    <row r="133" spans="1:16" ht="25.5">
      <c r="A133" t="s">
        <v>48</v>
      </c>
      <c s="34" t="s">
        <v>173</v>
      </c>
      <c s="34" t="s">
        <v>655</v>
      </c>
      <c s="35" t="s">
        <v>50</v>
      </c>
      <c s="6" t="s">
        <v>656</v>
      </c>
      <c s="36" t="s">
        <v>540</v>
      </c>
      <c s="37">
        <v>110.24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657</v>
      </c>
    </row>
    <row r="135" spans="1:5" ht="12.75">
      <c r="A135" s="35" t="s">
        <v>55</v>
      </c>
      <c r="E135" s="40" t="s">
        <v>658</v>
      </c>
    </row>
    <row r="136" spans="1:5" ht="12.75">
      <c r="A136" t="s">
        <v>57</v>
      </c>
      <c r="E136" s="39" t="s">
        <v>58</v>
      </c>
    </row>
    <row r="137" spans="1:16" ht="25.5">
      <c r="A137" t="s">
        <v>48</v>
      </c>
      <c s="34" t="s">
        <v>176</v>
      </c>
      <c s="34" t="s">
        <v>655</v>
      </c>
      <c s="35" t="s">
        <v>47</v>
      </c>
      <c s="6" t="s">
        <v>656</v>
      </c>
      <c s="36" t="s">
        <v>540</v>
      </c>
      <c s="37">
        <v>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659</v>
      </c>
    </row>
    <row r="139" spans="1:5" ht="12.75">
      <c r="A139" s="35" t="s">
        <v>55</v>
      </c>
      <c r="E139" s="40" t="s">
        <v>660</v>
      </c>
    </row>
    <row r="140" spans="1:5" ht="12.75">
      <c r="A140" t="s">
        <v>57</v>
      </c>
      <c r="E140" s="39" t="s">
        <v>58</v>
      </c>
    </row>
    <row r="141" spans="1:16" ht="12.75">
      <c r="A141" t="s">
        <v>48</v>
      </c>
      <c s="34" t="s">
        <v>179</v>
      </c>
      <c s="34" t="s">
        <v>661</v>
      </c>
      <c s="35" t="s">
        <v>50</v>
      </c>
      <c s="6" t="s">
        <v>662</v>
      </c>
      <c s="36" t="s">
        <v>69</v>
      </c>
      <c s="37">
        <v>4.86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663</v>
      </c>
    </row>
    <row r="143" spans="1:5" ht="12.75">
      <c r="A143" s="35" t="s">
        <v>55</v>
      </c>
      <c r="E143" s="40" t="s">
        <v>664</v>
      </c>
    </row>
    <row r="144" spans="1:5" ht="12.75">
      <c r="A144" t="s">
        <v>57</v>
      </c>
      <c r="E144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665</v>
      </c>
      <c r="E4" s="26" t="s">
        <v>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669</v>
      </c>
      <c r="E8" s="30" t="s">
        <v>668</v>
      </c>
      <c r="J8" s="29">
        <f>0+J9+J22+J47+J60+J65+J74+J87</f>
      </c>
      <c s="29">
        <f>0+K9+K22+K47+K60+K65+K74+K87</f>
      </c>
      <c s="29">
        <f>0+L9+L22+L47+L60+L65+L74+L87</f>
      </c>
      <c s="29">
        <f>0+M9+M22+M47+M60+M65+M74+M87</f>
      </c>
    </row>
    <row r="9" spans="1:13" ht="12.75">
      <c r="A9" t="s">
        <v>46</v>
      </c>
      <c r="C9" s="31" t="s">
        <v>411</v>
      </c>
      <c r="E9" s="33" t="s">
        <v>412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47</v>
      </c>
      <c s="34" t="s">
        <v>552</v>
      </c>
      <c s="35" t="s">
        <v>50</v>
      </c>
      <c s="6" t="s">
        <v>432</v>
      </c>
      <c s="36" t="s">
        <v>52</v>
      </c>
      <c s="37">
        <v>16.299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670</v>
      </c>
    </row>
    <row r="12" spans="1:5" ht="12.75">
      <c r="A12" s="35" t="s">
        <v>55</v>
      </c>
      <c r="E12" s="40" t="s">
        <v>671</v>
      </c>
    </row>
    <row r="13" spans="1:5" ht="12.75">
      <c r="A13" t="s">
        <v>57</v>
      </c>
      <c r="E13" s="39" t="s">
        <v>58</v>
      </c>
    </row>
    <row r="14" spans="1:16" ht="25.5">
      <c r="A14" t="s">
        <v>48</v>
      </c>
      <c s="34" t="s">
        <v>27</v>
      </c>
      <c s="34" t="s">
        <v>49</v>
      </c>
      <c s="35" t="s">
        <v>50</v>
      </c>
      <c s="6" t="s">
        <v>51</v>
      </c>
      <c s="36" t="s">
        <v>52</v>
      </c>
      <c s="37">
        <v>15.55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672</v>
      </c>
    </row>
    <row r="16" spans="1:5" ht="12.75">
      <c r="A16" s="35" t="s">
        <v>55</v>
      </c>
      <c r="E16" s="40" t="s">
        <v>673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26</v>
      </c>
      <c s="34" t="s">
        <v>674</v>
      </c>
      <c s="35" t="s">
        <v>50</v>
      </c>
      <c s="6" t="s">
        <v>675</v>
      </c>
      <c s="36" t="s">
        <v>136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676</v>
      </c>
    </row>
    <row r="20" spans="1:5" ht="12.75">
      <c r="A20" s="35" t="s">
        <v>55</v>
      </c>
      <c r="E20" s="40" t="s">
        <v>50</v>
      </c>
    </row>
    <row r="21" spans="1:5" ht="12.75">
      <c r="A21" t="s">
        <v>57</v>
      </c>
      <c r="E21" s="39" t="s">
        <v>58</v>
      </c>
    </row>
    <row r="22" spans="1:13" ht="12.75">
      <c r="A22" t="s">
        <v>46</v>
      </c>
      <c r="C22" s="31" t="s">
        <v>47</v>
      </c>
      <c r="E22" s="33" t="s">
        <v>435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677</v>
      </c>
      <c s="35" t="s">
        <v>50</v>
      </c>
      <c s="6" t="s">
        <v>678</v>
      </c>
      <c s="36" t="s">
        <v>69</v>
      </c>
      <c s="37">
        <v>55.36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679</v>
      </c>
    </row>
    <row r="25" spans="1:5" ht="12.75">
      <c r="A25" s="35" t="s">
        <v>55</v>
      </c>
      <c r="E25" s="40" t="s">
        <v>680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71</v>
      </c>
      <c s="34" t="s">
        <v>681</v>
      </c>
      <c s="35" t="s">
        <v>50</v>
      </c>
      <c s="6" t="s">
        <v>682</v>
      </c>
      <c s="36" t="s">
        <v>528</v>
      </c>
      <c s="37">
        <v>325.98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683</v>
      </c>
    </row>
    <row r="29" spans="1:5" ht="12.75">
      <c r="A29" s="35" t="s">
        <v>55</v>
      </c>
      <c r="E29" s="40" t="s">
        <v>684</v>
      </c>
    </row>
    <row r="30" spans="1:5" ht="12.75">
      <c r="A30" t="s">
        <v>57</v>
      </c>
      <c r="E30" s="39" t="s">
        <v>58</v>
      </c>
    </row>
    <row r="31" spans="1:16" ht="12.75">
      <c r="A31" t="s">
        <v>48</v>
      </c>
      <c s="34" t="s">
        <v>76</v>
      </c>
      <c s="34" t="s">
        <v>77</v>
      </c>
      <c s="35" t="s">
        <v>50</v>
      </c>
      <c s="6" t="s">
        <v>78</v>
      </c>
      <c s="36" t="s">
        <v>69</v>
      </c>
      <c s="37">
        <v>48.93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685</v>
      </c>
    </row>
    <row r="33" spans="1:5" ht="12.75">
      <c r="A33" s="35" t="s">
        <v>55</v>
      </c>
      <c r="E33" s="40" t="s">
        <v>686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80</v>
      </c>
      <c s="34" t="s">
        <v>440</v>
      </c>
      <c s="35" t="s">
        <v>50</v>
      </c>
      <c s="6" t="s">
        <v>441</v>
      </c>
      <c s="36" t="s">
        <v>64</v>
      </c>
      <c s="37">
        <v>29.67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687</v>
      </c>
    </row>
    <row r="37" spans="1:5" ht="12.75">
      <c r="A37" s="35" t="s">
        <v>55</v>
      </c>
      <c r="E37" s="40" t="s">
        <v>688</v>
      </c>
    </row>
    <row r="38" spans="1:5" ht="12.75">
      <c r="A38" t="s">
        <v>57</v>
      </c>
      <c r="E38" s="39" t="s">
        <v>58</v>
      </c>
    </row>
    <row r="39" spans="1:16" ht="12.75">
      <c r="A39" t="s">
        <v>48</v>
      </c>
      <c s="34" t="s">
        <v>84</v>
      </c>
      <c s="34" t="s">
        <v>689</v>
      </c>
      <c s="35" t="s">
        <v>50</v>
      </c>
      <c s="6" t="s">
        <v>690</v>
      </c>
      <c s="36" t="s">
        <v>64</v>
      </c>
      <c s="37">
        <v>23.5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691</v>
      </c>
    </row>
    <row r="41" spans="1:5" ht="12.75">
      <c r="A41" s="35" t="s">
        <v>55</v>
      </c>
      <c r="E41" s="40" t="s">
        <v>692</v>
      </c>
    </row>
    <row r="42" spans="1:5" ht="12.75">
      <c r="A42" t="s">
        <v>57</v>
      </c>
      <c r="E42" s="39" t="s">
        <v>58</v>
      </c>
    </row>
    <row r="43" spans="1:16" ht="12.75">
      <c r="A43" t="s">
        <v>48</v>
      </c>
      <c s="34" t="s">
        <v>88</v>
      </c>
      <c s="34" t="s">
        <v>693</v>
      </c>
      <c s="35" t="s">
        <v>50</v>
      </c>
      <c s="6" t="s">
        <v>694</v>
      </c>
      <c s="36" t="s">
        <v>64</v>
      </c>
      <c s="37">
        <v>23.5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695</v>
      </c>
    </row>
    <row r="45" spans="1:5" ht="12.75">
      <c r="A45" s="35" t="s">
        <v>55</v>
      </c>
      <c r="E45" s="40" t="s">
        <v>692</v>
      </c>
    </row>
    <row r="46" spans="1:5" ht="12.75">
      <c r="A46" t="s">
        <v>57</v>
      </c>
      <c r="E46" s="39" t="s">
        <v>58</v>
      </c>
    </row>
    <row r="47" spans="1:13" ht="12.75">
      <c r="A47" t="s">
        <v>46</v>
      </c>
      <c r="C47" s="31" t="s">
        <v>26</v>
      </c>
      <c r="E47" s="33" t="s">
        <v>696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92</v>
      </c>
      <c s="34" t="s">
        <v>697</v>
      </c>
      <c s="35" t="s">
        <v>50</v>
      </c>
      <c s="6" t="s">
        <v>698</v>
      </c>
      <c s="36" t="s">
        <v>69</v>
      </c>
      <c s="37">
        <v>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699</v>
      </c>
    </row>
    <row r="50" spans="1:5" ht="12.75">
      <c r="A50" s="35" t="s">
        <v>55</v>
      </c>
      <c r="E50" s="40" t="s">
        <v>700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97</v>
      </c>
      <c s="34" t="s">
        <v>701</v>
      </c>
      <c s="35" t="s">
        <v>50</v>
      </c>
      <c s="6" t="s">
        <v>702</v>
      </c>
      <c s="36" t="s">
        <v>52</v>
      </c>
      <c s="37">
        <v>0.29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703</v>
      </c>
    </row>
    <row r="54" spans="1:5" ht="12.75">
      <c r="A54" s="35" t="s">
        <v>55</v>
      </c>
      <c r="E54" s="40" t="s">
        <v>704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101</v>
      </c>
      <c s="34" t="s">
        <v>705</v>
      </c>
      <c s="35" t="s">
        <v>50</v>
      </c>
      <c s="6" t="s">
        <v>706</v>
      </c>
      <c s="36" t="s">
        <v>707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708</v>
      </c>
    </row>
    <row r="58" spans="1:5" ht="12.75">
      <c r="A58" s="35" t="s">
        <v>55</v>
      </c>
      <c r="E58" s="40" t="s">
        <v>709</v>
      </c>
    </row>
    <row r="59" spans="1:5" ht="12.75">
      <c r="A59" t="s">
        <v>57</v>
      </c>
      <c r="E59" s="39" t="s">
        <v>58</v>
      </c>
    </row>
    <row r="60" spans="1:13" ht="12.75">
      <c r="A60" t="s">
        <v>46</v>
      </c>
      <c r="C60" s="31" t="s">
        <v>66</v>
      </c>
      <c r="E60" s="33" t="s">
        <v>710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105</v>
      </c>
      <c s="34" t="s">
        <v>460</v>
      </c>
      <c s="35" t="s">
        <v>50</v>
      </c>
      <c s="6" t="s">
        <v>461</v>
      </c>
      <c s="36" t="s">
        <v>69</v>
      </c>
      <c s="37">
        <v>2.55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711</v>
      </c>
    </row>
    <row r="63" spans="1:5" ht="12.75">
      <c r="A63" s="35" t="s">
        <v>55</v>
      </c>
      <c r="E63" s="40" t="s">
        <v>712</v>
      </c>
    </row>
    <row r="64" spans="1:5" ht="12.75">
      <c r="A64" t="s">
        <v>57</v>
      </c>
      <c r="E64" s="39" t="s">
        <v>58</v>
      </c>
    </row>
    <row r="65" spans="1:13" ht="12.75">
      <c r="A65" t="s">
        <v>46</v>
      </c>
      <c r="C65" s="31" t="s">
        <v>76</v>
      </c>
      <c r="E65" s="33" t="s">
        <v>713</v>
      </c>
      <c r="J65" s="32">
        <f>0</f>
      </c>
      <c s="32">
        <f>0</f>
      </c>
      <c s="32">
        <f>0+L66+L70</f>
      </c>
      <c s="32">
        <f>0+M66+M70</f>
      </c>
    </row>
    <row r="66" spans="1:16" ht="25.5">
      <c r="A66" t="s">
        <v>48</v>
      </c>
      <c s="34" t="s">
        <v>109</v>
      </c>
      <c s="34" t="s">
        <v>714</v>
      </c>
      <c s="35" t="s">
        <v>50</v>
      </c>
      <c s="6" t="s">
        <v>715</v>
      </c>
      <c s="36" t="s">
        <v>64</v>
      </c>
      <c s="37">
        <v>9.4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716</v>
      </c>
    </row>
    <row r="68" spans="1:5" ht="12.75">
      <c r="A68" s="35" t="s">
        <v>55</v>
      </c>
      <c r="E68" s="40" t="s">
        <v>717</v>
      </c>
    </row>
    <row r="69" spans="1:5" ht="12.75">
      <c r="A69" t="s">
        <v>57</v>
      </c>
      <c r="E69" s="39" t="s">
        <v>58</v>
      </c>
    </row>
    <row r="70" spans="1:16" ht="12.75">
      <c r="A70" t="s">
        <v>48</v>
      </c>
      <c s="34" t="s">
        <v>112</v>
      </c>
      <c s="34" t="s">
        <v>718</v>
      </c>
      <c s="35" t="s">
        <v>50</v>
      </c>
      <c s="6" t="s">
        <v>719</v>
      </c>
      <c s="36" t="s">
        <v>64</v>
      </c>
      <c s="37">
        <v>23.5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720</v>
      </c>
    </row>
    <row r="72" spans="1:5" ht="12.75">
      <c r="A72" s="35" t="s">
        <v>55</v>
      </c>
      <c r="E72" s="40" t="s">
        <v>721</v>
      </c>
    </row>
    <row r="73" spans="1:5" ht="12.75">
      <c r="A73" t="s">
        <v>57</v>
      </c>
      <c r="E73" s="39" t="s">
        <v>58</v>
      </c>
    </row>
    <row r="74" spans="1:13" ht="12.75">
      <c r="A74" t="s">
        <v>46</v>
      </c>
      <c r="C74" s="31" t="s">
        <v>80</v>
      </c>
      <c r="E74" s="33" t="s">
        <v>722</v>
      </c>
      <c r="J74" s="32">
        <f>0</f>
      </c>
      <c s="32">
        <f>0</f>
      </c>
      <c s="32">
        <f>0+L75+L79+L83</f>
      </c>
      <c s="32">
        <f>0+M75+M79+M83</f>
      </c>
    </row>
    <row r="75" spans="1:16" ht="25.5">
      <c r="A75" t="s">
        <v>48</v>
      </c>
      <c s="34" t="s">
        <v>116</v>
      </c>
      <c s="34" t="s">
        <v>723</v>
      </c>
      <c s="35" t="s">
        <v>50</v>
      </c>
      <c s="6" t="s">
        <v>724</v>
      </c>
      <c s="36" t="s">
        <v>64</v>
      </c>
      <c s="37">
        <v>70.5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725</v>
      </c>
    </row>
    <row r="77" spans="1:5" ht="12.75">
      <c r="A77" s="35" t="s">
        <v>55</v>
      </c>
      <c r="E77" s="40" t="s">
        <v>726</v>
      </c>
    </row>
    <row r="78" spans="1:5" ht="12.75">
      <c r="A78" t="s">
        <v>57</v>
      </c>
      <c r="E78" s="39" t="s">
        <v>58</v>
      </c>
    </row>
    <row r="79" spans="1:16" ht="25.5">
      <c r="A79" t="s">
        <v>48</v>
      </c>
      <c s="34" t="s">
        <v>120</v>
      </c>
      <c s="34" t="s">
        <v>727</v>
      </c>
      <c s="35" t="s">
        <v>50</v>
      </c>
      <c s="6" t="s">
        <v>728</v>
      </c>
      <c s="36" t="s">
        <v>64</v>
      </c>
      <c s="37">
        <v>70.5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729</v>
      </c>
    </row>
    <row r="81" spans="1:5" ht="12.75">
      <c r="A81" s="35" t="s">
        <v>55</v>
      </c>
      <c r="E81" s="40" t="s">
        <v>726</v>
      </c>
    </row>
    <row r="82" spans="1:5" ht="12.75">
      <c r="A82" t="s">
        <v>57</v>
      </c>
      <c r="E82" s="39" t="s">
        <v>58</v>
      </c>
    </row>
    <row r="83" spans="1:16" ht="12.75">
      <c r="A83" t="s">
        <v>48</v>
      </c>
      <c s="34" t="s">
        <v>123</v>
      </c>
      <c s="34" t="s">
        <v>730</v>
      </c>
      <c s="35" t="s">
        <v>50</v>
      </c>
      <c s="6" t="s">
        <v>731</v>
      </c>
      <c s="36" t="s">
        <v>64</v>
      </c>
      <c s="37">
        <v>71.5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50</v>
      </c>
    </row>
    <row r="85" spans="1:5" ht="12.75">
      <c r="A85" s="35" t="s">
        <v>55</v>
      </c>
      <c r="E85" s="40" t="s">
        <v>732</v>
      </c>
    </row>
    <row r="86" spans="1:5" ht="12.75">
      <c r="A86" t="s">
        <v>57</v>
      </c>
      <c r="E86" s="39" t="s">
        <v>58</v>
      </c>
    </row>
    <row r="87" spans="1:13" ht="12.75">
      <c r="A87" t="s">
        <v>46</v>
      </c>
      <c r="C87" s="31" t="s">
        <v>88</v>
      </c>
      <c r="E87" s="33" t="s">
        <v>733</v>
      </c>
      <c r="J87" s="32">
        <f>0</f>
      </c>
      <c s="32">
        <f>0</f>
      </c>
      <c s="32">
        <f>0+L88+L92+L96+L100+L104+L108+L112</f>
      </c>
      <c s="32">
        <f>0+M88+M92+M96+M100+M104+M108+M112</f>
      </c>
    </row>
    <row r="88" spans="1:16" ht="12.75">
      <c r="A88" t="s">
        <v>48</v>
      </c>
      <c s="34" t="s">
        <v>126</v>
      </c>
      <c s="34" t="s">
        <v>734</v>
      </c>
      <c s="35" t="s">
        <v>50</v>
      </c>
      <c s="6" t="s">
        <v>735</v>
      </c>
      <c s="36" t="s">
        <v>74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50</v>
      </c>
    </row>
    <row r="90" spans="1:5" ht="12.75">
      <c r="A90" s="35" t="s">
        <v>55</v>
      </c>
      <c r="E90" s="40" t="s">
        <v>736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129</v>
      </c>
      <c s="34" t="s">
        <v>737</v>
      </c>
      <c s="35" t="s">
        <v>50</v>
      </c>
      <c s="6" t="s">
        <v>738</v>
      </c>
      <c s="36" t="s">
        <v>74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50</v>
      </c>
    </row>
    <row r="94" spans="1:5" ht="12.75">
      <c r="A94" s="35" t="s">
        <v>55</v>
      </c>
      <c r="E94" s="40" t="s">
        <v>739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133</v>
      </c>
      <c s="34" t="s">
        <v>740</v>
      </c>
      <c s="35" t="s">
        <v>50</v>
      </c>
      <c s="6" t="s">
        <v>741</v>
      </c>
      <c s="36" t="s">
        <v>74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742</v>
      </c>
    </row>
    <row r="98" spans="1:5" ht="12.75">
      <c r="A98" s="35" t="s">
        <v>55</v>
      </c>
      <c r="E98" s="40" t="s">
        <v>743</v>
      </c>
    </row>
    <row r="99" spans="1:5" ht="12.75">
      <c r="A99" t="s">
        <v>57</v>
      </c>
      <c r="E99" s="39" t="s">
        <v>58</v>
      </c>
    </row>
    <row r="100" spans="1:16" ht="12.75">
      <c r="A100" t="s">
        <v>48</v>
      </c>
      <c s="34" t="s">
        <v>138</v>
      </c>
      <c s="34" t="s">
        <v>744</v>
      </c>
      <c s="35" t="s">
        <v>50</v>
      </c>
      <c s="6" t="s">
        <v>745</v>
      </c>
      <c s="36" t="s">
        <v>64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746</v>
      </c>
    </row>
    <row r="102" spans="1:5" ht="12.75">
      <c r="A102" s="35" t="s">
        <v>55</v>
      </c>
      <c r="E102" s="40" t="s">
        <v>747</v>
      </c>
    </row>
    <row r="103" spans="1:5" ht="12.75">
      <c r="A103" t="s">
        <v>57</v>
      </c>
      <c r="E103" s="39" t="s">
        <v>58</v>
      </c>
    </row>
    <row r="104" spans="1:16" ht="25.5">
      <c r="A104" t="s">
        <v>48</v>
      </c>
      <c s="34" t="s">
        <v>142</v>
      </c>
      <c s="34" t="s">
        <v>748</v>
      </c>
      <c s="35" t="s">
        <v>50</v>
      </c>
      <c s="6" t="s">
        <v>749</v>
      </c>
      <c s="36" t="s">
        <v>74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750</v>
      </c>
    </row>
    <row r="106" spans="1:5" ht="12.75">
      <c r="A106" s="35" t="s">
        <v>55</v>
      </c>
      <c r="E106" s="40" t="s">
        <v>751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146</v>
      </c>
      <c s="34" t="s">
        <v>661</v>
      </c>
      <c s="35" t="s">
        <v>50</v>
      </c>
      <c s="6" t="s">
        <v>662</v>
      </c>
      <c s="36" t="s">
        <v>69</v>
      </c>
      <c s="37">
        <v>6.22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752</v>
      </c>
    </row>
    <row r="110" spans="1:5" ht="12.75">
      <c r="A110" s="35" t="s">
        <v>55</v>
      </c>
      <c r="E110" s="40" t="s">
        <v>753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150</v>
      </c>
      <c s="34" t="s">
        <v>754</v>
      </c>
      <c s="35" t="s">
        <v>50</v>
      </c>
      <c s="6" t="s">
        <v>755</v>
      </c>
      <c s="36" t="s">
        <v>74</v>
      </c>
      <c s="37">
        <v>57.1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756</v>
      </c>
    </row>
    <row r="114" spans="1:5" ht="12.75">
      <c r="A114" s="35" t="s">
        <v>55</v>
      </c>
      <c r="E114" s="40" t="s">
        <v>757</v>
      </c>
    </row>
    <row r="115" spans="1:5" ht="12.75">
      <c r="A115" t="s">
        <v>57</v>
      </c>
      <c r="E11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758</v>
      </c>
      <c r="E4" s="26" t="s">
        <v>759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761</v>
      </c>
      <c r="E8" s="30" t="s">
        <v>759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762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47</v>
      </c>
      <c s="34" t="s">
        <v>763</v>
      </c>
      <c s="35" t="s">
        <v>50</v>
      </c>
      <c s="6" t="s">
        <v>764</v>
      </c>
      <c s="36" t="s">
        <v>136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375</v>
      </c>
      <c>
        <f>(M10*21)/100</f>
      </c>
      <c t="s">
        <v>27</v>
      </c>
    </row>
    <row r="11" spans="1:5" ht="12.75">
      <c r="A11" s="35" t="s">
        <v>54</v>
      </c>
      <c r="E11" s="39" t="s">
        <v>765</v>
      </c>
    </row>
    <row r="12" spans="1:5" ht="12.75">
      <c r="A12" s="35" t="s">
        <v>55</v>
      </c>
      <c r="E12" s="40" t="s">
        <v>394</v>
      </c>
    </row>
    <row r="13" spans="1:5" ht="89.25">
      <c r="A13" t="s">
        <v>57</v>
      </c>
      <c r="E13" s="39" t="s">
        <v>766</v>
      </c>
    </row>
    <row r="14" spans="1:16" ht="12.75">
      <c r="A14" t="s">
        <v>48</v>
      </c>
      <c s="34" t="s">
        <v>27</v>
      </c>
      <c s="34" t="s">
        <v>767</v>
      </c>
      <c s="35" t="s">
        <v>50</v>
      </c>
      <c s="6" t="s">
        <v>768</v>
      </c>
      <c s="36" t="s">
        <v>136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375</v>
      </c>
      <c>
        <f>(M14*21)/100</f>
      </c>
      <c t="s">
        <v>27</v>
      </c>
    </row>
    <row r="15" spans="1:5" ht="12.75">
      <c r="A15" s="35" t="s">
        <v>54</v>
      </c>
      <c r="E15" s="39" t="s">
        <v>769</v>
      </c>
    </row>
    <row r="16" spans="1:5" ht="12.75">
      <c r="A16" s="35" t="s">
        <v>55</v>
      </c>
      <c r="E16" s="40" t="s">
        <v>394</v>
      </c>
    </row>
    <row r="17" spans="1:5" ht="102">
      <c r="A17" t="s">
        <v>57</v>
      </c>
      <c r="E17" s="39" t="s">
        <v>770</v>
      </c>
    </row>
    <row r="18" spans="1:16" ht="12.75">
      <c r="A18" t="s">
        <v>48</v>
      </c>
      <c s="34" t="s">
        <v>26</v>
      </c>
      <c s="34" t="s">
        <v>771</v>
      </c>
      <c s="35" t="s">
        <v>50</v>
      </c>
      <c s="6" t="s">
        <v>772</v>
      </c>
      <c s="36" t="s">
        <v>136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375</v>
      </c>
      <c>
        <f>(M18*21)/100</f>
      </c>
      <c t="s">
        <v>27</v>
      </c>
    </row>
    <row r="19" spans="1:5" ht="12.75">
      <c r="A19" s="35" t="s">
        <v>54</v>
      </c>
      <c r="E19" s="39" t="s">
        <v>773</v>
      </c>
    </row>
    <row r="20" spans="1:5" ht="12.75">
      <c r="A20" s="35" t="s">
        <v>55</v>
      </c>
      <c r="E20" s="40" t="s">
        <v>394</v>
      </c>
    </row>
    <row r="21" spans="1:5" ht="38.25">
      <c r="A21" t="s">
        <v>57</v>
      </c>
      <c r="E21" s="39" t="s">
        <v>774</v>
      </c>
    </row>
    <row r="22" spans="1:13" ht="12.75">
      <c r="A22" t="s">
        <v>46</v>
      </c>
      <c r="C22" s="31" t="s">
        <v>27</v>
      </c>
      <c r="E22" s="33" t="s">
        <v>775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48</v>
      </c>
      <c s="34" t="s">
        <v>66</v>
      </c>
      <c s="34" t="s">
        <v>776</v>
      </c>
      <c s="35" t="s">
        <v>50</v>
      </c>
      <c s="6" t="s">
        <v>777</v>
      </c>
      <c s="36" t="s">
        <v>136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375</v>
      </c>
      <c>
        <f>(M23*21)/100</f>
      </c>
      <c t="s">
        <v>27</v>
      </c>
    </row>
    <row r="24" spans="1:5" ht="12.75">
      <c r="A24" s="35" t="s">
        <v>54</v>
      </c>
      <c r="E24" s="39" t="s">
        <v>778</v>
      </c>
    </row>
    <row r="25" spans="1:5" ht="12.75">
      <c r="A25" s="35" t="s">
        <v>55</v>
      </c>
      <c r="E25" s="40" t="s">
        <v>394</v>
      </c>
    </row>
    <row r="26" spans="1:5" ht="89.25">
      <c r="A26" t="s">
        <v>57</v>
      </c>
      <c r="E26" s="39" t="s">
        <v>779</v>
      </c>
    </row>
    <row r="27" spans="1:16" ht="12.75">
      <c r="A27" t="s">
        <v>48</v>
      </c>
      <c s="34" t="s">
        <v>71</v>
      </c>
      <c s="34" t="s">
        <v>780</v>
      </c>
      <c s="35" t="s">
        <v>50</v>
      </c>
      <c s="6" t="s">
        <v>781</v>
      </c>
      <c s="36" t="s">
        <v>136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375</v>
      </c>
      <c>
        <f>(M27*21)/100</f>
      </c>
      <c t="s">
        <v>27</v>
      </c>
    </row>
    <row r="28" spans="1:5" ht="12.75">
      <c r="A28" s="35" t="s">
        <v>54</v>
      </c>
      <c r="E28" s="39" t="s">
        <v>782</v>
      </c>
    </row>
    <row r="29" spans="1:5" ht="12.75">
      <c r="A29" s="35" t="s">
        <v>55</v>
      </c>
      <c r="E29" s="40" t="s">
        <v>394</v>
      </c>
    </row>
    <row r="30" spans="1:5" ht="76.5">
      <c r="A30" t="s">
        <v>57</v>
      </c>
      <c r="E30" s="39" t="s">
        <v>783</v>
      </c>
    </row>
    <row r="31" spans="1:16" ht="12.75">
      <c r="A31" t="s">
        <v>48</v>
      </c>
      <c s="34" t="s">
        <v>76</v>
      </c>
      <c s="34" t="s">
        <v>784</v>
      </c>
      <c s="35" t="s">
        <v>50</v>
      </c>
      <c s="6" t="s">
        <v>785</v>
      </c>
      <c s="36" t="s">
        <v>136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375</v>
      </c>
      <c>
        <f>(M31*21)/100</f>
      </c>
      <c t="s">
        <v>27</v>
      </c>
    </row>
    <row r="32" spans="1:5" ht="12.75">
      <c r="A32" s="35" t="s">
        <v>54</v>
      </c>
      <c r="E32" s="39" t="s">
        <v>786</v>
      </c>
    </row>
    <row r="33" spans="1:5" ht="12.75">
      <c r="A33" s="35" t="s">
        <v>55</v>
      </c>
      <c r="E33" s="40" t="s">
        <v>787</v>
      </c>
    </row>
    <row r="34" spans="1:5" ht="25.5">
      <c r="A34" t="s">
        <v>57</v>
      </c>
      <c r="E34" s="39" t="s">
        <v>788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